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300" windowWidth="10455" windowHeight="9330"/>
  </bookViews>
  <sheets>
    <sheet name="Субвенции на 2018 год" sheetId="2" r:id="rId1"/>
  </sheets>
  <definedNames>
    <definedName name="_xlnm.Print_Titles" localSheetId="0">'Субвенции на 2018 год'!$A:$A</definedName>
    <definedName name="_xlnm.Print_Area" localSheetId="0">'Субвенции на 2018 год'!$A$1:$FS$33</definedName>
  </definedNames>
  <calcPr calcId="145621"/>
</workbook>
</file>

<file path=xl/calcChain.xml><?xml version="1.0" encoding="utf-8"?>
<calcChain xmlns="http://schemas.openxmlformats.org/spreadsheetml/2006/main">
  <c r="O10" i="2" l="1"/>
  <c r="DT11" i="2" l="1"/>
  <c r="DT12" i="2"/>
  <c r="DT13" i="2"/>
  <c r="DT14" i="2"/>
  <c r="DT15" i="2"/>
  <c r="DT16" i="2"/>
  <c r="DT17" i="2"/>
  <c r="DT18" i="2"/>
  <c r="DT19" i="2"/>
  <c r="DT20" i="2"/>
  <c r="DT21" i="2"/>
  <c r="DT22" i="2"/>
  <c r="DT23" i="2"/>
  <c r="DT24" i="2"/>
  <c r="DT25" i="2"/>
  <c r="DT26" i="2"/>
  <c r="DT27" i="2"/>
  <c r="DT28" i="2"/>
  <c r="DT29" i="2"/>
  <c r="DT30" i="2"/>
  <c r="DT31" i="2"/>
  <c r="CO12" i="2" l="1"/>
  <c r="BQ10" i="2"/>
  <c r="AD10" i="2"/>
  <c r="N10" i="2" l="1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10" i="2"/>
  <c r="CN11" i="2" l="1"/>
  <c r="CN12" i="2"/>
  <c r="CP12" i="2" s="1"/>
  <c r="CN13" i="2"/>
  <c r="CN14" i="2"/>
  <c r="CN15" i="2"/>
  <c r="CN16" i="2"/>
  <c r="CN17" i="2"/>
  <c r="CN18" i="2"/>
  <c r="CN19" i="2"/>
  <c r="CN20" i="2"/>
  <c r="CN21" i="2"/>
  <c r="CN22" i="2"/>
  <c r="CN23" i="2"/>
  <c r="CN24" i="2"/>
  <c r="CN25" i="2"/>
  <c r="CN26" i="2"/>
  <c r="CN27" i="2"/>
  <c r="CN28" i="2"/>
  <c r="CN29" i="2"/>
  <c r="CN30" i="2"/>
  <c r="CN31" i="2"/>
  <c r="CN10" i="2"/>
  <c r="AC10" i="2" l="1"/>
  <c r="DN11" i="2" l="1"/>
  <c r="DN12" i="2"/>
  <c r="DN13" i="2"/>
  <c r="DN14" i="2"/>
  <c r="DN15" i="2"/>
  <c r="DN16" i="2"/>
  <c r="DN17" i="2"/>
  <c r="DN18" i="2"/>
  <c r="DN19" i="2"/>
  <c r="DN20" i="2"/>
  <c r="DN21" i="2"/>
  <c r="DN22" i="2"/>
  <c r="DN23" i="2"/>
  <c r="DN24" i="2"/>
  <c r="DN25" i="2"/>
  <c r="DN26" i="2"/>
  <c r="DN27" i="2"/>
  <c r="DN28" i="2"/>
  <c r="DN29" i="2"/>
  <c r="DN30" i="2"/>
  <c r="DN31" i="2"/>
  <c r="DN10" i="2"/>
  <c r="N11" i="2"/>
  <c r="V11" i="2"/>
  <c r="V12" i="2"/>
  <c r="V13" i="2"/>
  <c r="V14" i="2"/>
  <c r="V15" i="2"/>
  <c r="V16" i="2"/>
  <c r="V17" i="2"/>
  <c r="V18" i="2"/>
  <c r="V19" i="2"/>
  <c r="V20" i="2"/>
  <c r="V21" i="2"/>
  <c r="V22" i="2"/>
  <c r="V23" i="2"/>
  <c r="V24" i="2"/>
  <c r="V25" i="2"/>
  <c r="V26" i="2"/>
  <c r="V27" i="2"/>
  <c r="V28" i="2"/>
  <c r="V29" i="2"/>
  <c r="V30" i="2"/>
  <c r="V31" i="2"/>
  <c r="V10" i="2"/>
  <c r="DJ32" i="2" l="1"/>
  <c r="CT11" i="2"/>
  <c r="CU11" i="2"/>
  <c r="CT12" i="2"/>
  <c r="CU12" i="2"/>
  <c r="CT13" i="2"/>
  <c r="CU13" i="2"/>
  <c r="CT14" i="2"/>
  <c r="CU14" i="2"/>
  <c r="CT15" i="2"/>
  <c r="CU15" i="2"/>
  <c r="CT16" i="2"/>
  <c r="CU16" i="2"/>
  <c r="CT17" i="2"/>
  <c r="CU17" i="2"/>
  <c r="CT18" i="2"/>
  <c r="CU18" i="2"/>
  <c r="CT19" i="2"/>
  <c r="CU19" i="2"/>
  <c r="CT20" i="2"/>
  <c r="CU20" i="2"/>
  <c r="CT21" i="2"/>
  <c r="CU21" i="2"/>
  <c r="CT22" i="2"/>
  <c r="CU22" i="2"/>
  <c r="CT23" i="2"/>
  <c r="CU23" i="2"/>
  <c r="CT24" i="2"/>
  <c r="CU24" i="2"/>
  <c r="CT25" i="2"/>
  <c r="CU25" i="2"/>
  <c r="CT26" i="2"/>
  <c r="CU26" i="2"/>
  <c r="CT27" i="2"/>
  <c r="CU27" i="2"/>
  <c r="CT28" i="2"/>
  <c r="CU28" i="2"/>
  <c r="CT29" i="2"/>
  <c r="CU29" i="2"/>
  <c r="CT30" i="2"/>
  <c r="CU30" i="2"/>
  <c r="CT31" i="2"/>
  <c r="CU31" i="2"/>
  <c r="CU10" i="2"/>
  <c r="DK11" i="2"/>
  <c r="CV11" i="2" s="1"/>
  <c r="DK12" i="2"/>
  <c r="CV12" i="2" s="1"/>
  <c r="DK13" i="2"/>
  <c r="CV13" i="2" s="1"/>
  <c r="DK14" i="2"/>
  <c r="CV14" i="2" s="1"/>
  <c r="DK15" i="2"/>
  <c r="CV15" i="2" s="1"/>
  <c r="DK16" i="2"/>
  <c r="CV16" i="2" s="1"/>
  <c r="DK17" i="2"/>
  <c r="CV17" i="2" s="1"/>
  <c r="DK18" i="2"/>
  <c r="CV18" i="2" s="1"/>
  <c r="DK19" i="2"/>
  <c r="CV19" i="2" s="1"/>
  <c r="DK20" i="2"/>
  <c r="CV20" i="2" s="1"/>
  <c r="DK21" i="2"/>
  <c r="CV21" i="2" s="1"/>
  <c r="DK22" i="2"/>
  <c r="CV22" i="2" s="1"/>
  <c r="DK23" i="2"/>
  <c r="CV23" i="2" s="1"/>
  <c r="DK24" i="2"/>
  <c r="CV24" i="2" s="1"/>
  <c r="DK25" i="2"/>
  <c r="CV25" i="2" s="1"/>
  <c r="DK26" i="2"/>
  <c r="CV26" i="2" s="1"/>
  <c r="DK27" i="2"/>
  <c r="CV27" i="2" s="1"/>
  <c r="DK28" i="2"/>
  <c r="CV28" i="2" s="1"/>
  <c r="DK29" i="2"/>
  <c r="CV29" i="2" s="1"/>
  <c r="DK30" i="2"/>
  <c r="CV30" i="2" s="1"/>
  <c r="DK31" i="2"/>
  <c r="CV31" i="2" s="1"/>
  <c r="DK10" i="2"/>
  <c r="CV10" i="2" s="1"/>
  <c r="DB11" i="2"/>
  <c r="DB12" i="2"/>
  <c r="DB13" i="2"/>
  <c r="DB14" i="2"/>
  <c r="DB15" i="2"/>
  <c r="DB16" i="2"/>
  <c r="DB17" i="2"/>
  <c r="DB18" i="2"/>
  <c r="DB19" i="2"/>
  <c r="DB20" i="2"/>
  <c r="DB21" i="2"/>
  <c r="DB22" i="2"/>
  <c r="DB23" i="2"/>
  <c r="DB24" i="2"/>
  <c r="DB25" i="2"/>
  <c r="DB26" i="2"/>
  <c r="DB27" i="2"/>
  <c r="DB28" i="2"/>
  <c r="DB29" i="2"/>
  <c r="DB30" i="2"/>
  <c r="DB31" i="2"/>
  <c r="DB10" i="2"/>
  <c r="DH11" i="2" l="1"/>
  <c r="DH12" i="2"/>
  <c r="DH13" i="2"/>
  <c r="DH14" i="2"/>
  <c r="DH15" i="2"/>
  <c r="DH16" i="2"/>
  <c r="DH17" i="2"/>
  <c r="DH18" i="2"/>
  <c r="DH19" i="2"/>
  <c r="DH20" i="2"/>
  <c r="DH21" i="2"/>
  <c r="DH22" i="2"/>
  <c r="DH23" i="2"/>
  <c r="DH24" i="2"/>
  <c r="DH25" i="2"/>
  <c r="DH26" i="2"/>
  <c r="DH27" i="2"/>
  <c r="DH28" i="2"/>
  <c r="DH29" i="2"/>
  <c r="DH30" i="2"/>
  <c r="DE11" i="2"/>
  <c r="DE12" i="2"/>
  <c r="DE13" i="2"/>
  <c r="DE14" i="2"/>
  <c r="DE15" i="2"/>
  <c r="DE16" i="2"/>
  <c r="DE17" i="2"/>
  <c r="DE18" i="2"/>
  <c r="DE19" i="2"/>
  <c r="DE20" i="2"/>
  <c r="DE21" i="2"/>
  <c r="DE22" i="2"/>
  <c r="DE23" i="2"/>
  <c r="DE24" i="2"/>
  <c r="DE25" i="2"/>
  <c r="DE26" i="2"/>
  <c r="DE27" i="2"/>
  <c r="DE28" i="2"/>
  <c r="DE29" i="2"/>
  <c r="DE30" i="2"/>
  <c r="CX11" i="2"/>
  <c r="CX12" i="2"/>
  <c r="CX13" i="2"/>
  <c r="CX14" i="2"/>
  <c r="CX15" i="2"/>
  <c r="CX16" i="2"/>
  <c r="CX17" i="2"/>
  <c r="CX18" i="2"/>
  <c r="CX19" i="2"/>
  <c r="CX20" i="2"/>
  <c r="CX21" i="2"/>
  <c r="CX22" i="2"/>
  <c r="CX23" i="2"/>
  <c r="CX24" i="2"/>
  <c r="CX25" i="2"/>
  <c r="CX26" i="2"/>
  <c r="CX27" i="2"/>
  <c r="CX28" i="2"/>
  <c r="CX29" i="2"/>
  <c r="CX30" i="2"/>
  <c r="CX10" i="2"/>
  <c r="FJ21" i="2" l="1"/>
  <c r="FJ22" i="2"/>
  <c r="FJ23" i="2"/>
  <c r="FJ24" i="2"/>
  <c r="FJ25" i="2"/>
  <c r="FJ26" i="2"/>
  <c r="FJ27" i="2"/>
  <c r="FJ28" i="2"/>
  <c r="FJ29" i="2"/>
  <c r="FJ30" i="2"/>
  <c r="FJ31" i="2"/>
  <c r="FJ20" i="2"/>
  <c r="FA11" i="2"/>
  <c r="FA12" i="2"/>
  <c r="FA13" i="2"/>
  <c r="FA14" i="2"/>
  <c r="FA15" i="2"/>
  <c r="FA16" i="2"/>
  <c r="FA17" i="2"/>
  <c r="FA18" i="2"/>
  <c r="FA19" i="2"/>
  <c r="FA20" i="2"/>
  <c r="FA21" i="2"/>
  <c r="FA22" i="2"/>
  <c r="FA23" i="2"/>
  <c r="FA24" i="2"/>
  <c r="FA25" i="2"/>
  <c r="FA26" i="2"/>
  <c r="FA27" i="2"/>
  <c r="FA28" i="2"/>
  <c r="FA29" i="2"/>
  <c r="FA30" i="2"/>
  <c r="FA31" i="2"/>
  <c r="FA10" i="2"/>
  <c r="EW12" i="2"/>
  <c r="EW13" i="2"/>
  <c r="EW14" i="2"/>
  <c r="EW15" i="2"/>
  <c r="EW16" i="2"/>
  <c r="EW17" i="2"/>
  <c r="EW18" i="2"/>
  <c r="EW19" i="2"/>
  <c r="EW20" i="2"/>
  <c r="EW21" i="2"/>
  <c r="EW22" i="2"/>
  <c r="EW23" i="2"/>
  <c r="EW24" i="2"/>
  <c r="EW25" i="2"/>
  <c r="EW26" i="2"/>
  <c r="EW27" i="2"/>
  <c r="EW28" i="2"/>
  <c r="EW29" i="2"/>
  <c r="EW30" i="2"/>
  <c r="EW31" i="2"/>
  <c r="EW10" i="2"/>
  <c r="EL11" i="2"/>
  <c r="EL12" i="2"/>
  <c r="EL13" i="2"/>
  <c r="EL14" i="2"/>
  <c r="EL15" i="2"/>
  <c r="EL16" i="2"/>
  <c r="EL17" i="2"/>
  <c r="EL18" i="2"/>
  <c r="EL19" i="2"/>
  <c r="EL20" i="2"/>
  <c r="EL21" i="2"/>
  <c r="EL22" i="2"/>
  <c r="EL23" i="2"/>
  <c r="EL24" i="2"/>
  <c r="EL25" i="2"/>
  <c r="EL26" i="2"/>
  <c r="EL27" i="2"/>
  <c r="EL28" i="2"/>
  <c r="EL29" i="2"/>
  <c r="EL30" i="2"/>
  <c r="EL31" i="2"/>
  <c r="EL10" i="2"/>
  <c r="DT10" i="2"/>
  <c r="CS26" i="2" l="1"/>
  <c r="CS27" i="2"/>
  <c r="CS28" i="2"/>
  <c r="CS29" i="2"/>
  <c r="CS30" i="2"/>
  <c r="CS31" i="2"/>
  <c r="CS24" i="2"/>
  <c r="CS25" i="2"/>
  <c r="CS23" i="2"/>
  <c r="CM11" i="2"/>
  <c r="CM12" i="2"/>
  <c r="CM13" i="2"/>
  <c r="CM14" i="2"/>
  <c r="CM15" i="2"/>
  <c r="CM16" i="2"/>
  <c r="CM17" i="2"/>
  <c r="CM18" i="2"/>
  <c r="CM19" i="2"/>
  <c r="CM20" i="2"/>
  <c r="CM21" i="2"/>
  <c r="CM22" i="2"/>
  <c r="CM23" i="2"/>
  <c r="CM24" i="2"/>
  <c r="CM25" i="2"/>
  <c r="CM26" i="2"/>
  <c r="CM27" i="2"/>
  <c r="CM28" i="2"/>
  <c r="CM29" i="2"/>
  <c r="CM30" i="2"/>
  <c r="CM31" i="2"/>
  <c r="CM10" i="2"/>
  <c r="CJ11" i="2"/>
  <c r="CJ12" i="2"/>
  <c r="CJ13" i="2"/>
  <c r="CJ14" i="2"/>
  <c r="CJ15" i="2"/>
  <c r="CJ16" i="2"/>
  <c r="CJ17" i="2"/>
  <c r="CJ18" i="2"/>
  <c r="CJ19" i="2"/>
  <c r="CJ20" i="2"/>
  <c r="CJ21" i="2"/>
  <c r="CJ22" i="2"/>
  <c r="CJ23" i="2"/>
  <c r="CJ24" i="2"/>
  <c r="CJ25" i="2"/>
  <c r="CJ26" i="2"/>
  <c r="CJ27" i="2"/>
  <c r="CJ28" i="2"/>
  <c r="CJ29" i="2"/>
  <c r="CJ30" i="2"/>
  <c r="CJ31" i="2"/>
  <c r="CJ10" i="2"/>
  <c r="CG11" i="2"/>
  <c r="CG12" i="2"/>
  <c r="CG13" i="2"/>
  <c r="CG14" i="2"/>
  <c r="CG15" i="2"/>
  <c r="CG16" i="2"/>
  <c r="CG17" i="2"/>
  <c r="CG18" i="2"/>
  <c r="CG19" i="2"/>
  <c r="CG20" i="2"/>
  <c r="CG21" i="2"/>
  <c r="CG22" i="2"/>
  <c r="CG23" i="2"/>
  <c r="CG24" i="2"/>
  <c r="CG25" i="2"/>
  <c r="CG26" i="2"/>
  <c r="CG27" i="2"/>
  <c r="CG28" i="2"/>
  <c r="CG29" i="2"/>
  <c r="CG30" i="2"/>
  <c r="CG31" i="2"/>
  <c r="CG10" i="2"/>
  <c r="CD11" i="2"/>
  <c r="CD12" i="2"/>
  <c r="CD13" i="2"/>
  <c r="CD14" i="2"/>
  <c r="CD15" i="2"/>
  <c r="CD16" i="2"/>
  <c r="CD17" i="2"/>
  <c r="CD18" i="2"/>
  <c r="CD19" i="2"/>
  <c r="CD20" i="2"/>
  <c r="CD21" i="2"/>
  <c r="CD22" i="2"/>
  <c r="CD23" i="2"/>
  <c r="CD24" i="2"/>
  <c r="CD25" i="2"/>
  <c r="CD26" i="2"/>
  <c r="CD27" i="2"/>
  <c r="CD28" i="2"/>
  <c r="CD29" i="2"/>
  <c r="CD30" i="2"/>
  <c r="CD31" i="2"/>
  <c r="CD10" i="2"/>
  <c r="CA11" i="2"/>
  <c r="CA12" i="2"/>
  <c r="CA13" i="2"/>
  <c r="CA14" i="2"/>
  <c r="CA15" i="2"/>
  <c r="CA16" i="2"/>
  <c r="CA17" i="2"/>
  <c r="CA18" i="2"/>
  <c r="CA19" i="2"/>
  <c r="CA20" i="2"/>
  <c r="CA21" i="2"/>
  <c r="CA22" i="2"/>
  <c r="CA23" i="2"/>
  <c r="CA24" i="2"/>
  <c r="CA25" i="2"/>
  <c r="CA26" i="2"/>
  <c r="CA27" i="2"/>
  <c r="CA28" i="2"/>
  <c r="CA29" i="2"/>
  <c r="CA30" i="2"/>
  <c r="CA31" i="2"/>
  <c r="CA10" i="2"/>
  <c r="BX11" i="2"/>
  <c r="BX12" i="2"/>
  <c r="BX13" i="2"/>
  <c r="BX14" i="2"/>
  <c r="BX15" i="2"/>
  <c r="BX16" i="2"/>
  <c r="BX17" i="2"/>
  <c r="BX18" i="2"/>
  <c r="BX19" i="2"/>
  <c r="BX20" i="2"/>
  <c r="BX21" i="2"/>
  <c r="BX22" i="2"/>
  <c r="BX23" i="2"/>
  <c r="BX24" i="2"/>
  <c r="BX25" i="2"/>
  <c r="BX26" i="2"/>
  <c r="BX27" i="2"/>
  <c r="BX28" i="2"/>
  <c r="BX29" i="2"/>
  <c r="BX30" i="2"/>
  <c r="BX31" i="2"/>
  <c r="BX10" i="2"/>
  <c r="BU11" i="2"/>
  <c r="BU12" i="2"/>
  <c r="BU13" i="2"/>
  <c r="BU14" i="2"/>
  <c r="BU15" i="2"/>
  <c r="BU16" i="2"/>
  <c r="BU17" i="2"/>
  <c r="BU18" i="2"/>
  <c r="BU19" i="2"/>
  <c r="BU20" i="2"/>
  <c r="BU21" i="2"/>
  <c r="BU22" i="2"/>
  <c r="BU23" i="2"/>
  <c r="BU24" i="2"/>
  <c r="BU25" i="2"/>
  <c r="BU26" i="2"/>
  <c r="BU27" i="2"/>
  <c r="BU28" i="2"/>
  <c r="BU29" i="2"/>
  <c r="BU30" i="2"/>
  <c r="BU31" i="2"/>
  <c r="BU10" i="2"/>
  <c r="CT10" i="2" l="1"/>
  <c r="CW11" i="2"/>
  <c r="CW12" i="2"/>
  <c r="CW13" i="2"/>
  <c r="CW14" i="2"/>
  <c r="CW15" i="2"/>
  <c r="CW16" i="2"/>
  <c r="CW17" i="2"/>
  <c r="CW18" i="2"/>
  <c r="CW19" i="2"/>
  <c r="CW20" i="2"/>
  <c r="CW21" i="2"/>
  <c r="CW22" i="2"/>
  <c r="CW23" i="2"/>
  <c r="CY23" i="2" s="1"/>
  <c r="CW24" i="2"/>
  <c r="CY24" i="2" s="1"/>
  <c r="CW25" i="2"/>
  <c r="CW26" i="2"/>
  <c r="CW27" i="2"/>
  <c r="CW28" i="2"/>
  <c r="CW29" i="2"/>
  <c r="CY29" i="2" s="1"/>
  <c r="CW30" i="2"/>
  <c r="CY30" i="2" s="1"/>
  <c r="CW31" i="2"/>
  <c r="CW10" i="2"/>
  <c r="EV10" i="2"/>
  <c r="ES11" i="2"/>
  <c r="DX10" i="2"/>
  <c r="DU10" i="2"/>
  <c r="AC11" i="2"/>
  <c r="AC12" i="2"/>
  <c r="AC13" i="2"/>
  <c r="AC14" i="2"/>
  <c r="AC15" i="2"/>
  <c r="N12" i="2"/>
  <c r="N13" i="2"/>
  <c r="N14" i="2"/>
  <c r="N15" i="2"/>
  <c r="N16" i="2"/>
  <c r="P10" i="2"/>
  <c r="H10" i="2"/>
  <c r="ES10" i="2"/>
  <c r="BP10" i="2"/>
  <c r="BR10" i="2" s="1"/>
  <c r="AC16" i="2"/>
  <c r="AC17" i="2"/>
  <c r="AC18" i="2"/>
  <c r="AC19" i="2"/>
  <c r="AC20" i="2"/>
  <c r="AC21" i="2"/>
  <c r="AC22" i="2"/>
  <c r="AC23" i="2"/>
  <c r="AC24" i="2"/>
  <c r="AC25" i="2"/>
  <c r="AC26" i="2"/>
  <c r="AC27" i="2"/>
  <c r="AC28" i="2"/>
  <c r="AC29" i="2"/>
  <c r="AC30" i="2"/>
  <c r="AC31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FQ10" i="2" l="1"/>
  <c r="EW11" i="2"/>
  <c r="EC11" i="2"/>
  <c r="EC12" i="2"/>
  <c r="EC13" i="2"/>
  <c r="EC14" i="2"/>
  <c r="EC15" i="2"/>
  <c r="EC16" i="2"/>
  <c r="EC17" i="2"/>
  <c r="EC18" i="2"/>
  <c r="EC19" i="2"/>
  <c r="EC20" i="2"/>
  <c r="EC21" i="2"/>
  <c r="EC22" i="2"/>
  <c r="EC23" i="2"/>
  <c r="EC24" i="2"/>
  <c r="EC25" i="2"/>
  <c r="EC26" i="2"/>
  <c r="EC27" i="2"/>
  <c r="EC28" i="2"/>
  <c r="EC29" i="2"/>
  <c r="EC30" i="2"/>
  <c r="EC31" i="2"/>
  <c r="EC10" i="2"/>
  <c r="CY15" i="2"/>
  <c r="CY16" i="2"/>
  <c r="CY20" i="2"/>
  <c r="CY21" i="2"/>
  <c r="CY22" i="2"/>
  <c r="CX31" i="2"/>
  <c r="CY31" i="2" s="1"/>
  <c r="DF32" i="2"/>
  <c r="DG32" i="2"/>
  <c r="DH31" i="2"/>
  <c r="DH10" i="2"/>
  <c r="DE31" i="2"/>
  <c r="DE10" i="2"/>
  <c r="BO11" i="2"/>
  <c r="BO12" i="2"/>
  <c r="BO13" i="2"/>
  <c r="BO14" i="2"/>
  <c r="BO15" i="2"/>
  <c r="BO16" i="2"/>
  <c r="BO17" i="2"/>
  <c r="BO18" i="2"/>
  <c r="BO19" i="2"/>
  <c r="BO20" i="2"/>
  <c r="BO21" i="2"/>
  <c r="BO22" i="2"/>
  <c r="BO23" i="2"/>
  <c r="BO24" i="2"/>
  <c r="BO25" i="2"/>
  <c r="BO26" i="2"/>
  <c r="BO27" i="2"/>
  <c r="BO28" i="2"/>
  <c r="BO29" i="2"/>
  <c r="BO30" i="2"/>
  <c r="BO31" i="2"/>
  <c r="BO10" i="2"/>
  <c r="AD11" i="2"/>
  <c r="AD12" i="2"/>
  <c r="AD13" i="2"/>
  <c r="AD14" i="2"/>
  <c r="AD15" i="2"/>
  <c r="AD16" i="2"/>
  <c r="AD17" i="2"/>
  <c r="AD18" i="2"/>
  <c r="AD19" i="2"/>
  <c r="AD20" i="2"/>
  <c r="AD21" i="2"/>
  <c r="AD22" i="2"/>
  <c r="AD23" i="2"/>
  <c r="AD24" i="2"/>
  <c r="AD25" i="2"/>
  <c r="AD26" i="2"/>
  <c r="AD27" i="2"/>
  <c r="AD28" i="2"/>
  <c r="AD29" i="2"/>
  <c r="AD30" i="2"/>
  <c r="AD31" i="2"/>
  <c r="AW11" i="2"/>
  <c r="AW12" i="2"/>
  <c r="AW13" i="2"/>
  <c r="AW14" i="2"/>
  <c r="AW15" i="2"/>
  <c r="AW16" i="2"/>
  <c r="AW17" i="2"/>
  <c r="AW18" i="2"/>
  <c r="AW19" i="2"/>
  <c r="AW20" i="2"/>
  <c r="AW21" i="2"/>
  <c r="AW22" i="2"/>
  <c r="AW23" i="2"/>
  <c r="AW24" i="2"/>
  <c r="AW25" i="2"/>
  <c r="AW26" i="2"/>
  <c r="AW27" i="2"/>
  <c r="AW28" i="2"/>
  <c r="AW29" i="2"/>
  <c r="AW30" i="2"/>
  <c r="AW31" i="2"/>
  <c r="AW10" i="2"/>
  <c r="AT11" i="2"/>
  <c r="AT12" i="2"/>
  <c r="AT13" i="2"/>
  <c r="AT14" i="2"/>
  <c r="AT15" i="2"/>
  <c r="AT16" i="2"/>
  <c r="AT17" i="2"/>
  <c r="AT18" i="2"/>
  <c r="AT19" i="2"/>
  <c r="AT20" i="2"/>
  <c r="AT21" i="2"/>
  <c r="AT22" i="2"/>
  <c r="AT23" i="2"/>
  <c r="AT24" i="2"/>
  <c r="AT25" i="2"/>
  <c r="AT26" i="2"/>
  <c r="AT27" i="2"/>
  <c r="AT28" i="2"/>
  <c r="AT29" i="2"/>
  <c r="AT30" i="2"/>
  <c r="AT31" i="2"/>
  <c r="AT10" i="2"/>
  <c r="AQ11" i="2"/>
  <c r="AQ12" i="2"/>
  <c r="AQ13" i="2"/>
  <c r="AQ14" i="2"/>
  <c r="AQ15" i="2"/>
  <c r="AQ16" i="2"/>
  <c r="AQ17" i="2"/>
  <c r="AQ18" i="2"/>
  <c r="AQ19" i="2"/>
  <c r="AQ20" i="2"/>
  <c r="AQ21" i="2"/>
  <c r="AQ22" i="2"/>
  <c r="AQ23" i="2"/>
  <c r="AQ24" i="2"/>
  <c r="AQ25" i="2"/>
  <c r="AQ26" i="2"/>
  <c r="AQ27" i="2"/>
  <c r="AQ28" i="2"/>
  <c r="AQ29" i="2"/>
  <c r="AQ30" i="2"/>
  <c r="AQ31" i="2"/>
  <c r="AQ10" i="2"/>
  <c r="AN11" i="2"/>
  <c r="AN12" i="2"/>
  <c r="AN13" i="2"/>
  <c r="AN14" i="2"/>
  <c r="AN15" i="2"/>
  <c r="AN16" i="2"/>
  <c r="AN17" i="2"/>
  <c r="AN18" i="2"/>
  <c r="AN19" i="2"/>
  <c r="AN20" i="2"/>
  <c r="AN21" i="2"/>
  <c r="AN22" i="2"/>
  <c r="AN23" i="2"/>
  <c r="AN24" i="2"/>
  <c r="AN25" i="2"/>
  <c r="AN26" i="2"/>
  <c r="AN27" i="2"/>
  <c r="AN28" i="2"/>
  <c r="AN29" i="2"/>
  <c r="AN30" i="2"/>
  <c r="AN31" i="2"/>
  <c r="AN10" i="2"/>
  <c r="AB11" i="2"/>
  <c r="AB12" i="2"/>
  <c r="AB13" i="2"/>
  <c r="AB14" i="2"/>
  <c r="AB15" i="2"/>
  <c r="AB16" i="2"/>
  <c r="AB17" i="2"/>
  <c r="AB18" i="2"/>
  <c r="AB19" i="2"/>
  <c r="AB20" i="2"/>
  <c r="AB21" i="2"/>
  <c r="AB22" i="2"/>
  <c r="AB23" i="2"/>
  <c r="AB24" i="2"/>
  <c r="AB25" i="2"/>
  <c r="AB26" i="2"/>
  <c r="AB27" i="2"/>
  <c r="AB28" i="2"/>
  <c r="AB29" i="2"/>
  <c r="AB30" i="2"/>
  <c r="AB31" i="2"/>
  <c r="AB10" i="2"/>
  <c r="Y11" i="2"/>
  <c r="Y12" i="2"/>
  <c r="Y13" i="2"/>
  <c r="Y14" i="2"/>
  <c r="Y15" i="2"/>
  <c r="Y16" i="2"/>
  <c r="Y17" i="2"/>
  <c r="Y18" i="2"/>
  <c r="Y19" i="2"/>
  <c r="Y20" i="2"/>
  <c r="Y21" i="2"/>
  <c r="Y22" i="2"/>
  <c r="Y23" i="2"/>
  <c r="Y24" i="2"/>
  <c r="Y25" i="2"/>
  <c r="Y26" i="2"/>
  <c r="Y27" i="2"/>
  <c r="Y28" i="2"/>
  <c r="Y29" i="2"/>
  <c r="Y30" i="2"/>
  <c r="Y31" i="2"/>
  <c r="Y10" i="2"/>
  <c r="CY25" i="2" l="1"/>
  <c r="CY10" i="2"/>
  <c r="CY18" i="2"/>
  <c r="CY13" i="2"/>
  <c r="CY26" i="2"/>
  <c r="CY17" i="2"/>
  <c r="CY12" i="2"/>
  <c r="CY27" i="2"/>
  <c r="CY11" i="2"/>
  <c r="CY28" i="2"/>
  <c r="CY19" i="2"/>
  <c r="DH32" i="2"/>
  <c r="CY14" i="2"/>
  <c r="S11" i="2"/>
  <c r="S12" i="2"/>
  <c r="S13" i="2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10" i="2"/>
  <c r="AZ12" i="2" l="1"/>
  <c r="AZ18" i="2"/>
  <c r="AZ22" i="2"/>
  <c r="AE11" i="2"/>
  <c r="AE12" i="2"/>
  <c r="AE13" i="2"/>
  <c r="AE14" i="2"/>
  <c r="AE15" i="2"/>
  <c r="AE16" i="2"/>
  <c r="AE17" i="2"/>
  <c r="AE18" i="2"/>
  <c r="AE19" i="2"/>
  <c r="AE20" i="2"/>
  <c r="AE21" i="2"/>
  <c r="AE22" i="2"/>
  <c r="AE23" i="2"/>
  <c r="AE24" i="2"/>
  <c r="AE25" i="2"/>
  <c r="AE26" i="2"/>
  <c r="AE27" i="2"/>
  <c r="AE28" i="2"/>
  <c r="AE29" i="2"/>
  <c r="AE30" i="2"/>
  <c r="AE31" i="2"/>
  <c r="AE10" i="2"/>
  <c r="AU32" i="2"/>
  <c r="AV32" i="2"/>
  <c r="AW32" i="2"/>
  <c r="FF11" i="2" l="1"/>
  <c r="FG11" i="2" s="1"/>
  <c r="FF12" i="2"/>
  <c r="FG12" i="2" s="1"/>
  <c r="FF13" i="2"/>
  <c r="FG13" i="2" s="1"/>
  <c r="FF14" i="2"/>
  <c r="FG14" i="2" s="1"/>
  <c r="FF15" i="2"/>
  <c r="FG15" i="2" s="1"/>
  <c r="FF16" i="2"/>
  <c r="FG16" i="2" s="1"/>
  <c r="FF17" i="2"/>
  <c r="FG17" i="2" s="1"/>
  <c r="FF18" i="2"/>
  <c r="FG18" i="2" s="1"/>
  <c r="FF19" i="2"/>
  <c r="FG19" i="2" s="1"/>
  <c r="FE20" i="2"/>
  <c r="FF20" i="2"/>
  <c r="FE21" i="2"/>
  <c r="FF21" i="2"/>
  <c r="FE22" i="2"/>
  <c r="FF22" i="2"/>
  <c r="FE23" i="2"/>
  <c r="FF23" i="2"/>
  <c r="FE24" i="2"/>
  <c r="FF24" i="2"/>
  <c r="FE25" i="2"/>
  <c r="FF25" i="2"/>
  <c r="FE26" i="2"/>
  <c r="FF26" i="2"/>
  <c r="FE27" i="2"/>
  <c r="FF27" i="2"/>
  <c r="FE28" i="2"/>
  <c r="FF28" i="2"/>
  <c r="FE29" i="2"/>
  <c r="FF29" i="2"/>
  <c r="FE30" i="2"/>
  <c r="FF30" i="2"/>
  <c r="FE31" i="2"/>
  <c r="FF31" i="2"/>
  <c r="FF10" i="2"/>
  <c r="FG10" i="2" s="1"/>
  <c r="EV11" i="2"/>
  <c r="EX11" i="2" s="1"/>
  <c r="EV12" i="2"/>
  <c r="EX12" i="2" s="1"/>
  <c r="EV13" i="2"/>
  <c r="EX13" i="2" s="1"/>
  <c r="EV14" i="2"/>
  <c r="EX14" i="2" s="1"/>
  <c r="EV15" i="2"/>
  <c r="EX15" i="2" s="1"/>
  <c r="EV16" i="2"/>
  <c r="EX16" i="2" s="1"/>
  <c r="EV17" i="2"/>
  <c r="EX17" i="2" s="1"/>
  <c r="EV18" i="2"/>
  <c r="EX18" i="2" s="1"/>
  <c r="EV19" i="2"/>
  <c r="EX19" i="2" s="1"/>
  <c r="EV20" i="2"/>
  <c r="EX20" i="2" s="1"/>
  <c r="EV21" i="2"/>
  <c r="EX21" i="2" s="1"/>
  <c r="EV22" i="2"/>
  <c r="EX22" i="2" s="1"/>
  <c r="EV23" i="2"/>
  <c r="EX23" i="2" s="1"/>
  <c r="EV24" i="2"/>
  <c r="EX24" i="2" s="1"/>
  <c r="EV25" i="2"/>
  <c r="EX25" i="2" s="1"/>
  <c r="EV26" i="2"/>
  <c r="EX26" i="2" s="1"/>
  <c r="EV27" i="2"/>
  <c r="EX27" i="2" s="1"/>
  <c r="EV28" i="2"/>
  <c r="EX28" i="2" s="1"/>
  <c r="EV29" i="2"/>
  <c r="EX29" i="2" s="1"/>
  <c r="EV30" i="2"/>
  <c r="EX30" i="2" s="1"/>
  <c r="EV31" i="2"/>
  <c r="EX31" i="2" s="1"/>
  <c r="EX10" i="2"/>
  <c r="ET11" i="2"/>
  <c r="EU11" i="2"/>
  <c r="ES12" i="2"/>
  <c r="ET12" i="2"/>
  <c r="EU12" i="2"/>
  <c r="ES13" i="2"/>
  <c r="ET13" i="2"/>
  <c r="EU13" i="2"/>
  <c r="ES14" i="2"/>
  <c r="ET14" i="2"/>
  <c r="EU14" i="2"/>
  <c r="ES15" i="2"/>
  <c r="ET15" i="2"/>
  <c r="EU15" i="2"/>
  <c r="ES16" i="2"/>
  <c r="ET16" i="2"/>
  <c r="EU16" i="2"/>
  <c r="ES17" i="2"/>
  <c r="ET17" i="2"/>
  <c r="EU17" i="2"/>
  <c r="ES18" i="2"/>
  <c r="ET18" i="2"/>
  <c r="EU18" i="2"/>
  <c r="ES19" i="2"/>
  <c r="ET19" i="2"/>
  <c r="EU19" i="2"/>
  <c r="ES20" i="2"/>
  <c r="ET20" i="2"/>
  <c r="EU20" i="2"/>
  <c r="ES21" i="2"/>
  <c r="ET21" i="2"/>
  <c r="EU21" i="2"/>
  <c r="ES22" i="2"/>
  <c r="ET22" i="2"/>
  <c r="EU22" i="2"/>
  <c r="ES23" i="2"/>
  <c r="ET23" i="2"/>
  <c r="EU23" i="2"/>
  <c r="ES24" i="2"/>
  <c r="ET24" i="2"/>
  <c r="EU24" i="2"/>
  <c r="ES25" i="2"/>
  <c r="ET25" i="2"/>
  <c r="EU25" i="2"/>
  <c r="ES26" i="2"/>
  <c r="ET26" i="2"/>
  <c r="EU26" i="2"/>
  <c r="ES27" i="2"/>
  <c r="ET27" i="2"/>
  <c r="EU27" i="2"/>
  <c r="ES28" i="2"/>
  <c r="ET28" i="2"/>
  <c r="EU28" i="2"/>
  <c r="ES29" i="2"/>
  <c r="ET29" i="2"/>
  <c r="EU29" i="2"/>
  <c r="ES30" i="2"/>
  <c r="ET30" i="2"/>
  <c r="EU30" i="2"/>
  <c r="ES31" i="2"/>
  <c r="ET31" i="2"/>
  <c r="EU31" i="2"/>
  <c r="ET10" i="2"/>
  <c r="EU10" i="2"/>
  <c r="EM23" i="2"/>
  <c r="EN23" i="2"/>
  <c r="EO23" i="2"/>
  <c r="EM24" i="2"/>
  <c r="EN24" i="2"/>
  <c r="EO24" i="2"/>
  <c r="EM25" i="2"/>
  <c r="EN25" i="2"/>
  <c r="EO25" i="2"/>
  <c r="EM26" i="2"/>
  <c r="EN26" i="2"/>
  <c r="EO26" i="2"/>
  <c r="EM27" i="2"/>
  <c r="EN27" i="2"/>
  <c r="EO27" i="2"/>
  <c r="EM28" i="2"/>
  <c r="EN28" i="2"/>
  <c r="EO28" i="2"/>
  <c r="EM29" i="2"/>
  <c r="EN29" i="2"/>
  <c r="EO29" i="2"/>
  <c r="EM30" i="2"/>
  <c r="EN30" i="2"/>
  <c r="EO30" i="2"/>
  <c r="EM31" i="2"/>
  <c r="EN31" i="2"/>
  <c r="EO31" i="2"/>
  <c r="EG11" i="2"/>
  <c r="EH11" i="2"/>
  <c r="EG12" i="2"/>
  <c r="EI12" i="2" s="1"/>
  <c r="EH12" i="2"/>
  <c r="EG13" i="2"/>
  <c r="EH13" i="2"/>
  <c r="EG14" i="2"/>
  <c r="EI14" i="2" s="1"/>
  <c r="EH14" i="2"/>
  <c r="EG15" i="2"/>
  <c r="EH15" i="2"/>
  <c r="EG16" i="2"/>
  <c r="EI16" i="2" s="1"/>
  <c r="EH16" i="2"/>
  <c r="EG17" i="2"/>
  <c r="EH17" i="2"/>
  <c r="EG18" i="2"/>
  <c r="EI18" i="2" s="1"/>
  <c r="EH18" i="2"/>
  <c r="EG19" i="2"/>
  <c r="EH19" i="2"/>
  <c r="EG20" i="2"/>
  <c r="EI20" i="2" s="1"/>
  <c r="EH20" i="2"/>
  <c r="EG21" i="2"/>
  <c r="EH21" i="2"/>
  <c r="EG22" i="2"/>
  <c r="EI22" i="2" s="1"/>
  <c r="EH22" i="2"/>
  <c r="EG23" i="2"/>
  <c r="EH23" i="2"/>
  <c r="EG24" i="2"/>
  <c r="EI24" i="2" s="1"/>
  <c r="EH24" i="2"/>
  <c r="EG25" i="2"/>
  <c r="EH25" i="2"/>
  <c r="EG26" i="2"/>
  <c r="EI26" i="2" s="1"/>
  <c r="EH26" i="2"/>
  <c r="EG27" i="2"/>
  <c r="EH27" i="2"/>
  <c r="EG28" i="2"/>
  <c r="EI28" i="2" s="1"/>
  <c r="EH28" i="2"/>
  <c r="EG29" i="2"/>
  <c r="EH29" i="2"/>
  <c r="EG30" i="2"/>
  <c r="EI30" i="2" s="1"/>
  <c r="EH30" i="2"/>
  <c r="EG31" i="2"/>
  <c r="EH31" i="2"/>
  <c r="EH10" i="2"/>
  <c r="EG10" i="2"/>
  <c r="DX11" i="2"/>
  <c r="DY11" i="2"/>
  <c r="DZ11" i="2"/>
  <c r="DX12" i="2"/>
  <c r="DY12" i="2"/>
  <c r="DZ12" i="2"/>
  <c r="DX13" i="2"/>
  <c r="DY13" i="2"/>
  <c r="DZ13" i="2"/>
  <c r="DX14" i="2"/>
  <c r="DY14" i="2"/>
  <c r="DZ14" i="2"/>
  <c r="DX15" i="2"/>
  <c r="DY15" i="2"/>
  <c r="DZ15" i="2"/>
  <c r="DX16" i="2"/>
  <c r="DY16" i="2"/>
  <c r="DZ16" i="2"/>
  <c r="DX17" i="2"/>
  <c r="FQ17" i="2" s="1"/>
  <c r="DY17" i="2"/>
  <c r="DZ17" i="2"/>
  <c r="DX18" i="2"/>
  <c r="DY18" i="2"/>
  <c r="DZ18" i="2"/>
  <c r="DX19" i="2"/>
  <c r="DY19" i="2"/>
  <c r="DZ19" i="2"/>
  <c r="DX20" i="2"/>
  <c r="DY20" i="2"/>
  <c r="DZ20" i="2"/>
  <c r="DX21" i="2"/>
  <c r="DY21" i="2"/>
  <c r="DZ21" i="2"/>
  <c r="DX22" i="2"/>
  <c r="DY22" i="2"/>
  <c r="DZ22" i="2"/>
  <c r="DX23" i="2"/>
  <c r="DY23" i="2"/>
  <c r="DZ23" i="2"/>
  <c r="DX24" i="2"/>
  <c r="DY24" i="2"/>
  <c r="DZ24" i="2"/>
  <c r="DX25" i="2"/>
  <c r="DY25" i="2"/>
  <c r="DZ25" i="2"/>
  <c r="DX26" i="2"/>
  <c r="DY26" i="2"/>
  <c r="DZ26" i="2"/>
  <c r="DX27" i="2"/>
  <c r="DY27" i="2"/>
  <c r="DZ27" i="2"/>
  <c r="DX28" i="2"/>
  <c r="DY28" i="2"/>
  <c r="DZ28" i="2"/>
  <c r="DX29" i="2"/>
  <c r="FQ29" i="2" s="1"/>
  <c r="DY29" i="2"/>
  <c r="DZ29" i="2"/>
  <c r="DX30" i="2"/>
  <c r="DY30" i="2"/>
  <c r="DZ30" i="2"/>
  <c r="DX31" i="2"/>
  <c r="DY31" i="2"/>
  <c r="DZ31" i="2"/>
  <c r="DY10" i="2"/>
  <c r="DZ10" i="2"/>
  <c r="DU11" i="2"/>
  <c r="DV11" i="2"/>
  <c r="DU12" i="2"/>
  <c r="DV12" i="2"/>
  <c r="DU13" i="2"/>
  <c r="DV13" i="2"/>
  <c r="DU14" i="2"/>
  <c r="DV14" i="2"/>
  <c r="DU15" i="2"/>
  <c r="DV15" i="2"/>
  <c r="DU16" i="2"/>
  <c r="DV16" i="2"/>
  <c r="DU17" i="2"/>
  <c r="DV17" i="2"/>
  <c r="DU18" i="2"/>
  <c r="DV18" i="2"/>
  <c r="DU19" i="2"/>
  <c r="DV19" i="2"/>
  <c r="DU20" i="2"/>
  <c r="DV20" i="2"/>
  <c r="DU21" i="2"/>
  <c r="DV21" i="2"/>
  <c r="DU22" i="2"/>
  <c r="DV22" i="2"/>
  <c r="DU23" i="2"/>
  <c r="DV23" i="2"/>
  <c r="DU24" i="2"/>
  <c r="DV24" i="2"/>
  <c r="DU25" i="2"/>
  <c r="DV25" i="2"/>
  <c r="DU26" i="2"/>
  <c r="DV26" i="2"/>
  <c r="DU27" i="2"/>
  <c r="DV27" i="2"/>
  <c r="DU28" i="2"/>
  <c r="DV28" i="2"/>
  <c r="DU29" i="2"/>
  <c r="DV29" i="2"/>
  <c r="DU30" i="2"/>
  <c r="DV30" i="2"/>
  <c r="DU31" i="2"/>
  <c r="DV31" i="2"/>
  <c r="DV10" i="2"/>
  <c r="DW10" i="2" s="1"/>
  <c r="DO11" i="2"/>
  <c r="DP11" i="2"/>
  <c r="DO12" i="2"/>
  <c r="DP12" i="2"/>
  <c r="DO13" i="2"/>
  <c r="DP13" i="2"/>
  <c r="DO14" i="2"/>
  <c r="DP14" i="2"/>
  <c r="DO15" i="2"/>
  <c r="DP15" i="2"/>
  <c r="DP16" i="2"/>
  <c r="DQ16" i="2" s="1"/>
  <c r="DP17" i="2"/>
  <c r="DQ17" i="2" s="1"/>
  <c r="DP18" i="2"/>
  <c r="DQ18" i="2" s="1"/>
  <c r="DO19" i="2"/>
  <c r="DP19" i="2"/>
  <c r="DP20" i="2"/>
  <c r="DQ20" i="2" s="1"/>
  <c r="DP21" i="2"/>
  <c r="DQ21" i="2" s="1"/>
  <c r="DO22" i="2"/>
  <c r="DP22" i="2"/>
  <c r="DO23" i="2"/>
  <c r="DP23" i="2"/>
  <c r="DO24" i="2"/>
  <c r="DP24" i="2"/>
  <c r="DO25" i="2"/>
  <c r="DP25" i="2"/>
  <c r="DO26" i="2"/>
  <c r="DP26" i="2"/>
  <c r="DO27" i="2"/>
  <c r="DP27" i="2"/>
  <c r="DO28" i="2"/>
  <c r="DP28" i="2"/>
  <c r="DO29" i="2"/>
  <c r="DP29" i="2"/>
  <c r="DO30" i="2"/>
  <c r="DP30" i="2"/>
  <c r="DO31" i="2"/>
  <c r="DP31" i="2"/>
  <c r="DP10" i="2"/>
  <c r="DO10" i="2"/>
  <c r="CO11" i="2"/>
  <c r="CP11" i="2" s="1"/>
  <c r="CO13" i="2"/>
  <c r="CP13" i="2" s="1"/>
  <c r="CO14" i="2"/>
  <c r="CP14" i="2" s="1"/>
  <c r="CO15" i="2"/>
  <c r="CP15" i="2" s="1"/>
  <c r="CO16" i="2"/>
  <c r="CP16" i="2" s="1"/>
  <c r="CO17" i="2"/>
  <c r="CP17" i="2" s="1"/>
  <c r="CO18" i="2"/>
  <c r="CP18" i="2" s="1"/>
  <c r="CO19" i="2"/>
  <c r="CP19" i="2" s="1"/>
  <c r="CO20" i="2"/>
  <c r="CP20" i="2" s="1"/>
  <c r="CO21" i="2"/>
  <c r="CP21" i="2" s="1"/>
  <c r="CO22" i="2"/>
  <c r="CP22" i="2" s="1"/>
  <c r="CO23" i="2"/>
  <c r="CP23" i="2" s="1"/>
  <c r="CO24" i="2"/>
  <c r="CP24" i="2" s="1"/>
  <c r="CO25" i="2"/>
  <c r="CP25" i="2" s="1"/>
  <c r="CO26" i="2"/>
  <c r="CP26" i="2" s="1"/>
  <c r="CO27" i="2"/>
  <c r="CP27" i="2" s="1"/>
  <c r="CO28" i="2"/>
  <c r="CP28" i="2" s="1"/>
  <c r="CO29" i="2"/>
  <c r="CP29" i="2" s="1"/>
  <c r="CO30" i="2"/>
  <c r="CP30" i="2" s="1"/>
  <c r="CO31" i="2"/>
  <c r="CP31" i="2" s="1"/>
  <c r="CO10" i="2"/>
  <c r="CP10" i="2" s="1"/>
  <c r="BP11" i="2"/>
  <c r="BQ11" i="2"/>
  <c r="BP12" i="2"/>
  <c r="BR12" i="2" s="1"/>
  <c r="BQ12" i="2"/>
  <c r="BP13" i="2"/>
  <c r="BQ13" i="2"/>
  <c r="BP14" i="2"/>
  <c r="BR14" i="2" s="1"/>
  <c r="BQ14" i="2"/>
  <c r="BP15" i="2"/>
  <c r="BQ15" i="2"/>
  <c r="BP16" i="2"/>
  <c r="BR16" i="2" s="1"/>
  <c r="BQ16" i="2"/>
  <c r="BP17" i="2"/>
  <c r="BQ17" i="2"/>
  <c r="BP18" i="2"/>
  <c r="BR18" i="2" s="1"/>
  <c r="BQ18" i="2"/>
  <c r="BP19" i="2"/>
  <c r="BQ19" i="2"/>
  <c r="BP20" i="2"/>
  <c r="BQ20" i="2"/>
  <c r="BP21" i="2"/>
  <c r="BQ21" i="2"/>
  <c r="BP22" i="2"/>
  <c r="BR22" i="2" s="1"/>
  <c r="BQ22" i="2"/>
  <c r="BP23" i="2"/>
  <c r="BQ23" i="2"/>
  <c r="BP24" i="2"/>
  <c r="BR24" i="2" s="1"/>
  <c r="BQ24" i="2"/>
  <c r="BP25" i="2"/>
  <c r="BQ25" i="2"/>
  <c r="BP26" i="2"/>
  <c r="BR26" i="2" s="1"/>
  <c r="BQ26" i="2"/>
  <c r="BP27" i="2"/>
  <c r="BQ27" i="2"/>
  <c r="BP28" i="2"/>
  <c r="BR28" i="2" s="1"/>
  <c r="BQ28" i="2"/>
  <c r="BP29" i="2"/>
  <c r="BQ29" i="2"/>
  <c r="BP30" i="2"/>
  <c r="BR30" i="2" s="1"/>
  <c r="BQ30" i="2"/>
  <c r="BP31" i="2"/>
  <c r="BQ31" i="2"/>
  <c r="BJ11" i="2"/>
  <c r="BK11" i="2"/>
  <c r="BJ12" i="2"/>
  <c r="BK12" i="2"/>
  <c r="BJ13" i="2"/>
  <c r="BK13" i="2"/>
  <c r="BJ14" i="2"/>
  <c r="BK14" i="2"/>
  <c r="BJ15" i="2"/>
  <c r="BK15" i="2"/>
  <c r="BJ16" i="2"/>
  <c r="BK16" i="2"/>
  <c r="BJ17" i="2"/>
  <c r="BK17" i="2"/>
  <c r="BJ18" i="2"/>
  <c r="BK18" i="2"/>
  <c r="BJ19" i="2"/>
  <c r="BK19" i="2"/>
  <c r="BJ20" i="2"/>
  <c r="BK20" i="2"/>
  <c r="BJ21" i="2"/>
  <c r="BK21" i="2"/>
  <c r="BJ22" i="2"/>
  <c r="BK22" i="2"/>
  <c r="BJ23" i="2"/>
  <c r="BK23" i="2"/>
  <c r="BJ24" i="2"/>
  <c r="BK24" i="2"/>
  <c r="BJ25" i="2"/>
  <c r="BK25" i="2"/>
  <c r="BJ26" i="2"/>
  <c r="BK26" i="2"/>
  <c r="BJ27" i="2"/>
  <c r="BK27" i="2"/>
  <c r="BJ28" i="2"/>
  <c r="BK28" i="2"/>
  <c r="BJ29" i="2"/>
  <c r="BK29" i="2"/>
  <c r="BJ30" i="2"/>
  <c r="BK30" i="2"/>
  <c r="BJ31" i="2"/>
  <c r="BK31" i="2"/>
  <c r="BK10" i="2"/>
  <c r="BJ10" i="2"/>
  <c r="BD11" i="2"/>
  <c r="BE11" i="2"/>
  <c r="BF11" i="2"/>
  <c r="BD12" i="2"/>
  <c r="BE12" i="2"/>
  <c r="BF12" i="2"/>
  <c r="BD13" i="2"/>
  <c r="BE13" i="2"/>
  <c r="BF13" i="2"/>
  <c r="BD14" i="2"/>
  <c r="BE14" i="2"/>
  <c r="BF14" i="2"/>
  <c r="BD15" i="2"/>
  <c r="BE15" i="2"/>
  <c r="BF15" i="2"/>
  <c r="BD16" i="2"/>
  <c r="BE16" i="2"/>
  <c r="BF16" i="2"/>
  <c r="BD17" i="2"/>
  <c r="BE17" i="2"/>
  <c r="BF17" i="2"/>
  <c r="BD18" i="2"/>
  <c r="BE18" i="2"/>
  <c r="BF18" i="2"/>
  <c r="BD19" i="2"/>
  <c r="BE19" i="2"/>
  <c r="BF19" i="2"/>
  <c r="BD20" i="2"/>
  <c r="BE20" i="2"/>
  <c r="BF20" i="2"/>
  <c r="BD21" i="2"/>
  <c r="BE21" i="2"/>
  <c r="BF21" i="2"/>
  <c r="BD22" i="2"/>
  <c r="BE22" i="2"/>
  <c r="BF22" i="2"/>
  <c r="BD23" i="2"/>
  <c r="BE23" i="2"/>
  <c r="BF23" i="2"/>
  <c r="BD24" i="2"/>
  <c r="BE24" i="2"/>
  <c r="BF24" i="2"/>
  <c r="BD25" i="2"/>
  <c r="BE25" i="2"/>
  <c r="BF25" i="2"/>
  <c r="BD26" i="2"/>
  <c r="BE26" i="2"/>
  <c r="BF26" i="2"/>
  <c r="BD28" i="2"/>
  <c r="BE28" i="2"/>
  <c r="BF28" i="2"/>
  <c r="BD29" i="2"/>
  <c r="BE29" i="2"/>
  <c r="BF29" i="2"/>
  <c r="BD30" i="2"/>
  <c r="BE30" i="2"/>
  <c r="BF30" i="2"/>
  <c r="BD31" i="2"/>
  <c r="BE31" i="2"/>
  <c r="BF31" i="2"/>
  <c r="BE10" i="2"/>
  <c r="BF10" i="2"/>
  <c r="BD10" i="2"/>
  <c r="AG11" i="2"/>
  <c r="AH11" i="2"/>
  <c r="AF12" i="2"/>
  <c r="AG12" i="2"/>
  <c r="AH12" i="2"/>
  <c r="AG13" i="2"/>
  <c r="AH13" i="2"/>
  <c r="AG14" i="2"/>
  <c r="AH14" i="2"/>
  <c r="AG15" i="2"/>
  <c r="AH15" i="2"/>
  <c r="AG16" i="2"/>
  <c r="AH16" i="2"/>
  <c r="AG17" i="2"/>
  <c r="AH17" i="2"/>
  <c r="AF18" i="2"/>
  <c r="AG18" i="2"/>
  <c r="AH18" i="2"/>
  <c r="AG19" i="2"/>
  <c r="AH19" i="2"/>
  <c r="AG20" i="2"/>
  <c r="AH20" i="2"/>
  <c r="AG21" i="2"/>
  <c r="AH21" i="2"/>
  <c r="AF22" i="2"/>
  <c r="AG22" i="2"/>
  <c r="AH22" i="2"/>
  <c r="AG23" i="2"/>
  <c r="AH23" i="2"/>
  <c r="AG24" i="2"/>
  <c r="AH24" i="2"/>
  <c r="AG25" i="2"/>
  <c r="AH25" i="2"/>
  <c r="AG26" i="2"/>
  <c r="AH26" i="2"/>
  <c r="AG27" i="2"/>
  <c r="AH27" i="2"/>
  <c r="AG28" i="2"/>
  <c r="AH28" i="2"/>
  <c r="AG29" i="2"/>
  <c r="AH29" i="2"/>
  <c r="AG30" i="2"/>
  <c r="AH30" i="2"/>
  <c r="AG31" i="2"/>
  <c r="AH31" i="2"/>
  <c r="AG10" i="2"/>
  <c r="AH10" i="2"/>
  <c r="O11" i="2"/>
  <c r="O12" i="2"/>
  <c r="P12" i="2" s="1"/>
  <c r="O13" i="2"/>
  <c r="O14" i="2"/>
  <c r="P14" i="2" s="1"/>
  <c r="O15" i="2"/>
  <c r="O16" i="2"/>
  <c r="P16" i="2" s="1"/>
  <c r="O17" i="2"/>
  <c r="O18" i="2"/>
  <c r="P18" i="2" s="1"/>
  <c r="O19" i="2"/>
  <c r="O20" i="2"/>
  <c r="P20" i="2" s="1"/>
  <c r="O21" i="2"/>
  <c r="O22" i="2"/>
  <c r="P22" i="2" s="1"/>
  <c r="O23" i="2"/>
  <c r="O24" i="2"/>
  <c r="P24" i="2" s="1"/>
  <c r="O25" i="2"/>
  <c r="O26" i="2"/>
  <c r="P26" i="2" s="1"/>
  <c r="O27" i="2"/>
  <c r="O28" i="2"/>
  <c r="P28" i="2" s="1"/>
  <c r="O29" i="2"/>
  <c r="O30" i="2"/>
  <c r="P30" i="2" s="1"/>
  <c r="O31" i="2"/>
  <c r="K32" i="2"/>
  <c r="L32" i="2"/>
  <c r="M32" i="2"/>
  <c r="Q32" i="2"/>
  <c r="R32" i="2"/>
  <c r="S32" i="2"/>
  <c r="T32" i="2"/>
  <c r="U32" i="2"/>
  <c r="V32" i="2"/>
  <c r="W32" i="2"/>
  <c r="X32" i="2"/>
  <c r="Y32" i="2"/>
  <c r="Z32" i="2"/>
  <c r="AA32" i="2"/>
  <c r="AB32" i="2"/>
  <c r="AI32" i="2"/>
  <c r="AJ32" i="2"/>
  <c r="AK32" i="2"/>
  <c r="AL32" i="2"/>
  <c r="AM32" i="2"/>
  <c r="AN32" i="2"/>
  <c r="AO32" i="2"/>
  <c r="AP32" i="2"/>
  <c r="AQ32" i="2"/>
  <c r="AR32" i="2"/>
  <c r="AS32" i="2"/>
  <c r="AT32" i="2"/>
  <c r="AX32" i="2"/>
  <c r="AY32" i="2"/>
  <c r="AZ32" i="2"/>
  <c r="BA32" i="2"/>
  <c r="BB32" i="2"/>
  <c r="BC32" i="2"/>
  <c r="BG32" i="2"/>
  <c r="BH32" i="2"/>
  <c r="BI32" i="2"/>
  <c r="BM32" i="2"/>
  <c r="BN32" i="2"/>
  <c r="BO32" i="2"/>
  <c r="BS32" i="2"/>
  <c r="BT32" i="2"/>
  <c r="BU32" i="2"/>
  <c r="BV32" i="2"/>
  <c r="BW32" i="2"/>
  <c r="BX32" i="2"/>
  <c r="BY32" i="2"/>
  <c r="BZ32" i="2"/>
  <c r="CA32" i="2"/>
  <c r="CB32" i="2"/>
  <c r="CC32" i="2"/>
  <c r="CD32" i="2"/>
  <c r="CE32" i="2"/>
  <c r="CF32" i="2"/>
  <c r="CG32" i="2"/>
  <c r="CH32" i="2"/>
  <c r="CI32" i="2"/>
  <c r="CJ32" i="2"/>
  <c r="CK32" i="2"/>
  <c r="CL32" i="2"/>
  <c r="CM32" i="2"/>
  <c r="CQ32" i="2"/>
  <c r="CR32" i="2"/>
  <c r="CS32" i="2"/>
  <c r="CZ32" i="2"/>
  <c r="DB32" i="2"/>
  <c r="DC32" i="2"/>
  <c r="DD32" i="2"/>
  <c r="DE32" i="2"/>
  <c r="DI32" i="2"/>
  <c r="DK32" i="2"/>
  <c r="DL32" i="2"/>
  <c r="DM32" i="2"/>
  <c r="DN32" i="2"/>
  <c r="DR32" i="2"/>
  <c r="DS32" i="2"/>
  <c r="DT32" i="2"/>
  <c r="EA32" i="2"/>
  <c r="EB32" i="2"/>
  <c r="EC32" i="2"/>
  <c r="ED32" i="2"/>
  <c r="EE32" i="2"/>
  <c r="EF32" i="2"/>
  <c r="EJ32" i="2"/>
  <c r="EK32" i="2"/>
  <c r="EL32" i="2"/>
  <c r="EP32" i="2"/>
  <c r="EQ32" i="2"/>
  <c r="ER32" i="2"/>
  <c r="EY32" i="2"/>
  <c r="EZ32" i="2"/>
  <c r="FA32" i="2"/>
  <c r="FB32" i="2"/>
  <c r="FC32" i="2"/>
  <c r="FD32" i="2"/>
  <c r="FH32" i="2"/>
  <c r="FI32" i="2"/>
  <c r="FJ32" i="2"/>
  <c r="H11" i="2"/>
  <c r="I11" i="2"/>
  <c r="H12" i="2"/>
  <c r="I12" i="2"/>
  <c r="H13" i="2"/>
  <c r="I13" i="2"/>
  <c r="H14" i="2"/>
  <c r="I14" i="2"/>
  <c r="H15" i="2"/>
  <c r="I15" i="2"/>
  <c r="H16" i="2"/>
  <c r="I16" i="2"/>
  <c r="H17" i="2"/>
  <c r="I17" i="2"/>
  <c r="H18" i="2"/>
  <c r="I18" i="2"/>
  <c r="H19" i="2"/>
  <c r="I19" i="2"/>
  <c r="H20" i="2"/>
  <c r="I20" i="2"/>
  <c r="H21" i="2"/>
  <c r="I21" i="2"/>
  <c r="H22" i="2"/>
  <c r="I22" i="2"/>
  <c r="H23" i="2"/>
  <c r="I23" i="2"/>
  <c r="H24" i="2"/>
  <c r="I24" i="2"/>
  <c r="H25" i="2"/>
  <c r="I25" i="2"/>
  <c r="H26" i="2"/>
  <c r="I26" i="2"/>
  <c r="H27" i="2"/>
  <c r="I27" i="2"/>
  <c r="H28" i="2"/>
  <c r="I28" i="2"/>
  <c r="H29" i="2"/>
  <c r="I29" i="2"/>
  <c r="H30" i="2"/>
  <c r="I30" i="2"/>
  <c r="H31" i="2"/>
  <c r="I31" i="2"/>
  <c r="I10" i="2"/>
  <c r="J10" i="2" s="1"/>
  <c r="DQ31" i="2" l="1"/>
  <c r="DQ29" i="2"/>
  <c r="DQ27" i="2"/>
  <c r="DQ25" i="2"/>
  <c r="DQ23" i="2"/>
  <c r="FG31" i="2"/>
  <c r="FG29" i="2"/>
  <c r="FG27" i="2"/>
  <c r="FG25" i="2"/>
  <c r="DQ15" i="2"/>
  <c r="DQ13" i="2"/>
  <c r="FG23" i="2"/>
  <c r="FN10" i="2"/>
  <c r="FG21" i="2"/>
  <c r="DQ30" i="2"/>
  <c r="DQ28" i="2"/>
  <c r="DQ26" i="2"/>
  <c r="DQ24" i="2"/>
  <c r="DQ22" i="2"/>
  <c r="DQ19" i="2"/>
  <c r="FQ13" i="2"/>
  <c r="DQ11" i="2"/>
  <c r="BR20" i="2"/>
  <c r="J30" i="2"/>
  <c r="FN30" i="2"/>
  <c r="J26" i="2"/>
  <c r="FN26" i="2"/>
  <c r="J22" i="2"/>
  <c r="FN22" i="2"/>
  <c r="J18" i="2"/>
  <c r="FN18" i="2"/>
  <c r="J14" i="2"/>
  <c r="FN14" i="2"/>
  <c r="J31" i="2"/>
  <c r="FN31" i="2"/>
  <c r="J29" i="2"/>
  <c r="FN29" i="2"/>
  <c r="FK29" i="2" s="1"/>
  <c r="J27" i="2"/>
  <c r="FN27" i="2"/>
  <c r="J25" i="2"/>
  <c r="FN25" i="2"/>
  <c r="J23" i="2"/>
  <c r="FN23" i="2"/>
  <c r="J21" i="2"/>
  <c r="FN21" i="2"/>
  <c r="J19" i="2"/>
  <c r="FN19" i="2"/>
  <c r="J17" i="2"/>
  <c r="FN17" i="2"/>
  <c r="FK17" i="2" s="1"/>
  <c r="J15" i="2"/>
  <c r="FN15" i="2"/>
  <c r="J13" i="2"/>
  <c r="FN13" i="2"/>
  <c r="FK13" i="2" s="1"/>
  <c r="J11" i="2"/>
  <c r="FN11" i="2"/>
  <c r="BR31" i="2"/>
  <c r="BR29" i="2"/>
  <c r="BR27" i="2"/>
  <c r="BR25" i="2"/>
  <c r="BR23" i="2"/>
  <c r="BR21" i="2"/>
  <c r="BR19" i="2"/>
  <c r="BR17" i="2"/>
  <c r="BR15" i="2"/>
  <c r="BR13" i="2"/>
  <c r="BR11" i="2"/>
  <c r="EI31" i="2"/>
  <c r="EI29" i="2"/>
  <c r="EI27" i="2"/>
  <c r="EI25" i="2"/>
  <c r="EI23" i="2"/>
  <c r="EI21" i="2"/>
  <c r="EI19" i="2"/>
  <c r="EI17" i="2"/>
  <c r="EI15" i="2"/>
  <c r="EI13" i="2"/>
  <c r="EI11" i="2"/>
  <c r="FG30" i="2"/>
  <c r="FG28" i="2"/>
  <c r="FG26" i="2"/>
  <c r="FG24" i="2"/>
  <c r="FG22" i="2"/>
  <c r="FG20" i="2"/>
  <c r="J28" i="2"/>
  <c r="FN28" i="2"/>
  <c r="J24" i="2"/>
  <c r="FN24" i="2"/>
  <c r="J20" i="2"/>
  <c r="FN20" i="2"/>
  <c r="J16" i="2"/>
  <c r="FN16" i="2"/>
  <c r="J12" i="2"/>
  <c r="FN12" i="2"/>
  <c r="DQ10" i="2"/>
  <c r="DQ14" i="2"/>
  <c r="DQ12" i="2"/>
  <c r="EI10" i="2"/>
  <c r="FQ25" i="2"/>
  <c r="FQ28" i="2"/>
  <c r="FR21" i="2"/>
  <c r="FO10" i="2"/>
  <c r="BL30" i="2"/>
  <c r="BL28" i="2"/>
  <c r="BL26" i="2"/>
  <c r="BL24" i="2"/>
  <c r="BL22" i="2"/>
  <c r="BL20" i="2"/>
  <c r="BL18" i="2"/>
  <c r="BL16" i="2"/>
  <c r="BL14" i="2"/>
  <c r="BL12" i="2"/>
  <c r="FQ24" i="2"/>
  <c r="FQ20" i="2"/>
  <c r="FQ16" i="2"/>
  <c r="FR24" i="2"/>
  <c r="FR22" i="2"/>
  <c r="ET32" i="2"/>
  <c r="FR30" i="2"/>
  <c r="FR25" i="2"/>
  <c r="DW11" i="2"/>
  <c r="FQ12" i="2"/>
  <c r="FR23" i="2"/>
  <c r="FQ11" i="2"/>
  <c r="DW30" i="2"/>
  <c r="DW26" i="2"/>
  <c r="DW22" i="2"/>
  <c r="DW18" i="2"/>
  <c r="DW16" i="2"/>
  <c r="DW12" i="2"/>
  <c r="DW28" i="2"/>
  <c r="DW24" i="2"/>
  <c r="DW20" i="2"/>
  <c r="DW14" i="2"/>
  <c r="DW31" i="2"/>
  <c r="DW29" i="2"/>
  <c r="DW27" i="2"/>
  <c r="DW25" i="2"/>
  <c r="DW23" i="2"/>
  <c r="DW21" i="2"/>
  <c r="DW19" i="2"/>
  <c r="DW17" i="2"/>
  <c r="DW15" i="2"/>
  <c r="DW13" i="2"/>
  <c r="FQ21" i="2"/>
  <c r="BL31" i="2"/>
  <c r="BL29" i="2"/>
  <c r="BL27" i="2"/>
  <c r="BL25" i="2"/>
  <c r="BL23" i="2"/>
  <c r="BL21" i="2"/>
  <c r="BL19" i="2"/>
  <c r="BL17" i="2"/>
  <c r="BL15" i="2"/>
  <c r="BL13" i="2"/>
  <c r="BL11" i="2"/>
  <c r="P31" i="2"/>
  <c r="P29" i="2"/>
  <c r="P27" i="2"/>
  <c r="P25" i="2"/>
  <c r="P23" i="2"/>
  <c r="P21" i="2"/>
  <c r="P19" i="2"/>
  <c r="P17" i="2"/>
  <c r="P15" i="2"/>
  <c r="P13" i="2"/>
  <c r="P11" i="2"/>
  <c r="FO18" i="2"/>
  <c r="FO30" i="2"/>
  <c r="FR17" i="2"/>
  <c r="FR18" i="2"/>
  <c r="FR14" i="2"/>
  <c r="FR29" i="2"/>
  <c r="FR26" i="2"/>
  <c r="FR13" i="2"/>
  <c r="FR10" i="2"/>
  <c r="FR31" i="2"/>
  <c r="BK32" i="2"/>
  <c r="BL10" i="2"/>
  <c r="FO20" i="2"/>
  <c r="DP32" i="2"/>
  <c r="DY32" i="2"/>
  <c r="FR19" i="2"/>
  <c r="FR15" i="2"/>
  <c r="FO31" i="2"/>
  <c r="FO27" i="2"/>
  <c r="FO23" i="2"/>
  <c r="FO19" i="2"/>
  <c r="FO15" i="2"/>
  <c r="FO11" i="2"/>
  <c r="FO22" i="2"/>
  <c r="FO16" i="2"/>
  <c r="FR28" i="2"/>
  <c r="FQ23" i="2"/>
  <c r="FQ30" i="2"/>
  <c r="FR27" i="2"/>
  <c r="FQ26" i="2"/>
  <c r="FQ22" i="2"/>
  <c r="FQ18" i="2"/>
  <c r="FQ14" i="2"/>
  <c r="FR11" i="2"/>
  <c r="FO25" i="2"/>
  <c r="FO29" i="2"/>
  <c r="FO21" i="2"/>
  <c r="FO17" i="2"/>
  <c r="FO13" i="2"/>
  <c r="FO28" i="2"/>
  <c r="CP32" i="2"/>
  <c r="CY32" i="2"/>
  <c r="EU32" i="2"/>
  <c r="FO26" i="2"/>
  <c r="FO14" i="2"/>
  <c r="FO24" i="2"/>
  <c r="FO12" i="2"/>
  <c r="FQ31" i="2"/>
  <c r="FQ27" i="2"/>
  <c r="FR20" i="2"/>
  <c r="FQ19" i="2"/>
  <c r="FR16" i="2"/>
  <c r="FQ15" i="2"/>
  <c r="FR12" i="2"/>
  <c r="DZ32" i="2"/>
  <c r="N32" i="2"/>
  <c r="AD32" i="2"/>
  <c r="BE32" i="2"/>
  <c r="BQ32" i="2"/>
  <c r="BP32" i="2"/>
  <c r="CN32" i="2"/>
  <c r="CO32" i="2"/>
  <c r="CU32" i="2"/>
  <c r="CT32" i="2"/>
  <c r="CW32" i="2"/>
  <c r="CX32" i="2"/>
  <c r="DO32" i="2"/>
  <c r="DX32" i="2"/>
  <c r="EG32" i="2"/>
  <c r="EH32" i="2"/>
  <c r="EN32" i="2"/>
  <c r="EM32" i="2"/>
  <c r="EW32" i="2"/>
  <c r="EV32" i="2"/>
  <c r="BJ32" i="2"/>
  <c r="DV32" i="2"/>
  <c r="DU32" i="2"/>
  <c r="ES32" i="2"/>
  <c r="FF32" i="2"/>
  <c r="FE32" i="2"/>
  <c r="EX32" i="2"/>
  <c r="EO32" i="2"/>
  <c r="CV32" i="2"/>
  <c r="H32" i="2"/>
  <c r="BD32" i="2"/>
  <c r="BF32" i="2"/>
  <c r="I32" i="2"/>
  <c r="AG32" i="2"/>
  <c r="AF32" i="2"/>
  <c r="O32" i="2"/>
  <c r="AC32" i="2"/>
  <c r="AE32" i="2"/>
  <c r="AH32" i="2"/>
  <c r="FK25" i="2" l="1"/>
  <c r="DQ32" i="2"/>
  <c r="J32" i="2"/>
  <c r="FK28" i="2"/>
  <c r="FG32" i="2"/>
  <c r="EI32" i="2"/>
  <c r="BR32" i="2"/>
  <c r="FL13" i="2"/>
  <c r="FK16" i="2"/>
  <c r="FK12" i="2"/>
  <c r="FK20" i="2"/>
  <c r="FL10" i="2"/>
  <c r="FS21" i="2"/>
  <c r="FK24" i="2"/>
  <c r="FS16" i="2"/>
  <c r="FS25" i="2"/>
  <c r="FS24" i="2"/>
  <c r="FS17" i="2"/>
  <c r="FS13" i="2"/>
  <c r="FS28" i="2"/>
  <c r="FS29" i="2"/>
  <c r="FS20" i="2"/>
  <c r="FS22" i="2"/>
  <c r="DW32" i="2"/>
  <c r="FS30" i="2"/>
  <c r="FS12" i="2"/>
  <c r="FS26" i="2"/>
  <c r="FS15" i="2"/>
  <c r="FS11" i="2"/>
  <c r="FP11" i="2"/>
  <c r="FK21" i="2"/>
  <c r="FS31" i="2"/>
  <c r="FS10" i="2"/>
  <c r="FS14" i="2"/>
  <c r="FS27" i="2"/>
  <c r="FK22" i="2"/>
  <c r="FS19" i="2"/>
  <c r="FS18" i="2"/>
  <c r="BL32" i="2"/>
  <c r="FK11" i="2"/>
  <c r="FP10" i="2"/>
  <c r="FP23" i="2"/>
  <c r="FP12" i="2"/>
  <c r="FP26" i="2"/>
  <c r="FP27" i="2"/>
  <c r="FP20" i="2"/>
  <c r="FM20" i="2" s="1"/>
  <c r="FP18" i="2"/>
  <c r="P32" i="2"/>
  <c r="FP29" i="2"/>
  <c r="FM29" i="2" s="1"/>
  <c r="FP16" i="2"/>
  <c r="FP15" i="2"/>
  <c r="FP31" i="2"/>
  <c r="FM31" i="2" s="1"/>
  <c r="FP28" i="2"/>
  <c r="FP13" i="2"/>
  <c r="FK23" i="2"/>
  <c r="FS23" i="2"/>
  <c r="FL24" i="2"/>
  <c r="FP24" i="2"/>
  <c r="FL19" i="2"/>
  <c r="FP19" i="2"/>
  <c r="FL14" i="2"/>
  <c r="FP14" i="2"/>
  <c r="FM14" i="2" s="1"/>
  <c r="FL30" i="2"/>
  <c r="FP30" i="2"/>
  <c r="FL25" i="2"/>
  <c r="FP25" i="2"/>
  <c r="FL21" i="2"/>
  <c r="FP21" i="2"/>
  <c r="FL22" i="2"/>
  <c r="FP22" i="2"/>
  <c r="FL17" i="2"/>
  <c r="FP17" i="2"/>
  <c r="FL18" i="2"/>
  <c r="FL29" i="2"/>
  <c r="FL26" i="2"/>
  <c r="FL15" i="2"/>
  <c r="FL23" i="2"/>
  <c r="FL31" i="2"/>
  <c r="FL28" i="2"/>
  <c r="FL20" i="2"/>
  <c r="FL27" i="2"/>
  <c r="FL11" i="2"/>
  <c r="FK30" i="2"/>
  <c r="FK18" i="2"/>
  <c r="FK27" i="2"/>
  <c r="FK31" i="2"/>
  <c r="FK14" i="2"/>
  <c r="FK10" i="2"/>
  <c r="FK26" i="2"/>
  <c r="FL16" i="2"/>
  <c r="FR32" i="2"/>
  <c r="FK15" i="2"/>
  <c r="FQ32" i="2"/>
  <c r="FN32" i="2"/>
  <c r="FK19" i="2"/>
  <c r="FL12" i="2"/>
  <c r="FO32" i="2"/>
  <c r="FM28" i="2" l="1"/>
  <c r="FM13" i="2"/>
  <c r="FM16" i="2"/>
  <c r="FM25" i="2"/>
  <c r="FM24" i="2"/>
  <c r="FM17" i="2"/>
  <c r="FM26" i="2"/>
  <c r="FM22" i="2"/>
  <c r="FM30" i="2"/>
  <c r="FM10" i="2"/>
  <c r="FM18" i="2"/>
  <c r="FM12" i="2"/>
  <c r="FM15" i="2"/>
  <c r="FS32" i="2"/>
  <c r="FM11" i="2"/>
  <c r="FM19" i="2"/>
  <c r="FM27" i="2"/>
  <c r="FM23" i="2"/>
  <c r="FP32" i="2"/>
  <c r="FM21" i="2"/>
  <c r="FL32" i="2"/>
  <c r="FK32" i="2"/>
  <c r="FM32" i="2" l="1"/>
</calcChain>
</file>

<file path=xl/sharedStrings.xml><?xml version="1.0" encoding="utf-8"?>
<sst xmlns="http://schemas.openxmlformats.org/spreadsheetml/2006/main" count="421" uniqueCount="163">
  <si>
    <t>Всего</t>
  </si>
  <si>
    <t>Нефтеюганский</t>
  </si>
  <si>
    <t>Нижневартовский</t>
  </si>
  <si>
    <t>Ханты-Мансийский</t>
  </si>
  <si>
    <t>Советский</t>
  </si>
  <si>
    <t>Сургутский</t>
  </si>
  <si>
    <t>Октябрьский</t>
  </si>
  <si>
    <t>Кондинский</t>
  </si>
  <si>
    <t>Березовский</t>
  </si>
  <si>
    <t>Белоярский</t>
  </si>
  <si>
    <t>Югорск</t>
  </si>
  <si>
    <t>Покачи</t>
  </si>
  <si>
    <t>Пыть-Ях</t>
  </si>
  <si>
    <t>Нягань</t>
  </si>
  <si>
    <t>Лангепас</t>
  </si>
  <si>
    <t>Радужный</t>
  </si>
  <si>
    <t>Когалым</t>
  </si>
  <si>
    <t>Урай</t>
  </si>
  <si>
    <t>Мегион</t>
  </si>
  <si>
    <t>Нижневартовск</t>
  </si>
  <si>
    <t>Ханты-Мансийск</t>
  </si>
  <si>
    <t>Сургут</t>
  </si>
  <si>
    <t>Нефтеюганск</t>
  </si>
  <si>
    <t>уточненный план</t>
  </si>
  <si>
    <t>уточнения</t>
  </si>
  <si>
    <t>ТипСредств</t>
  </si>
  <si>
    <t>Кросс2</t>
  </si>
  <si>
    <t>Кросс1</t>
  </si>
  <si>
    <t>40.4.00.51180</t>
  </si>
  <si>
    <t>40.0.00.00000</t>
  </si>
  <si>
    <t>26.4.09.D9300</t>
  </si>
  <si>
    <t>26.4.09.59300</t>
  </si>
  <si>
    <t>26.0.00.00000</t>
  </si>
  <si>
    <t>20.1.01.84260</t>
  </si>
  <si>
    <t>20.0.00.00000</t>
  </si>
  <si>
    <t>15.3.01.84290</t>
  </si>
  <si>
    <t>15.0.00.00000</t>
  </si>
  <si>
    <t>13.2.06.51200</t>
  </si>
  <si>
    <t>13.2.05.84250</t>
  </si>
  <si>
    <t>13.0.00.00000</t>
  </si>
  <si>
    <t>12.4.02.84230</t>
  </si>
  <si>
    <t>12.0.00.00000</t>
  </si>
  <si>
    <t>11.5.12.84220</t>
  </si>
  <si>
    <t>11.5.11.D1340</t>
  </si>
  <si>
    <t>11.5.11.51350</t>
  </si>
  <si>
    <t>11.5.11.51340</t>
  </si>
  <si>
    <t>11.0.00.00000</t>
  </si>
  <si>
    <t>10.1.01.84210</t>
  </si>
  <si>
    <t>10.0.00.00000</t>
  </si>
  <si>
    <t>08.Г.01.84200</t>
  </si>
  <si>
    <t>08.Б.06.84190</t>
  </si>
  <si>
    <t>08.Б.05.84180</t>
  </si>
  <si>
    <t>08.Б.04.84170</t>
  </si>
  <si>
    <t>08.Б.03.84160</t>
  </si>
  <si>
    <t>08.Б.02.84150</t>
  </si>
  <si>
    <t>08.Б.01.84140</t>
  </si>
  <si>
    <t>08.0.00.00000</t>
  </si>
  <si>
    <t>07.2.12.84120</t>
  </si>
  <si>
    <t>07.0.00.00000</t>
  </si>
  <si>
    <t>05.1.04.84100</t>
  </si>
  <si>
    <t>05.0.00.00000</t>
  </si>
  <si>
    <t>03.4.01.R0820</t>
  </si>
  <si>
    <t>03.4.01.84090</t>
  </si>
  <si>
    <t>03.1.03.84270</t>
  </si>
  <si>
    <t>03.1.03.84070</t>
  </si>
  <si>
    <t>03.1.02.84060</t>
  </si>
  <si>
    <t>03.0.00.00000</t>
  </si>
  <si>
    <t>02.5.02.84080</t>
  </si>
  <si>
    <t>02.5.02.84050</t>
  </si>
  <si>
    <t>02.5.02.84030</t>
  </si>
  <si>
    <t>02.2.03.84300</t>
  </si>
  <si>
    <t>02.0.00.00000</t>
  </si>
  <si>
    <t>01.1.03.84280</t>
  </si>
  <si>
    <t>01.0.00.00000</t>
  </si>
  <si>
    <t/>
  </si>
  <si>
    <t>Федеральный бюджет</t>
  </si>
  <si>
    <t>Окружной бюджет</t>
  </si>
  <si>
    <t>Осуществление первичного воинского учета на территориях, где отсутствуют военные комиссариаты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</si>
  <si>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</si>
  <si>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Субвенции муниципальным районам на исполнение полномочий по расчету и предоставлению дотаций поселениям, входящим в состав муниципального района</t>
  </si>
  <si>
    <t>Субвенции на осуществление отдельных государственных полномочий Ханты-Мансийского автономного округа – Югры в сфере обращения с твердыми коммунальными отходами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</si>
  <si>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</si>
  <si>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на 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– Югры от 11 июня 2010 года № 102-оз "Об административных правонарушениях"</t>
  </si>
  <si>
    <t>Субвенции на возмещение недополученных доходов организациям, осуществляющим реализацию электрической энергии населению и приравненным к нему категориям потребителей в зоне децентрализованного электроснабжения Ханты-Мансийского автономного округа – Югры по социально ориентированным тарифам и сжиженного газа по социально ориентированным розничным ценам</t>
  </si>
  <si>
    <t>Субвенции на реализацию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</t>
  </si>
  <si>
    <t>Осуществление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</si>
  <si>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1941–1945 годов"</t>
  </si>
  <si>
    <t>Субвенции на проведение мероприятий по предупреждению и ликвидации болезней животных, их лечению, защите населения от болезней, общих для человека и животных</t>
  </si>
  <si>
    <t>Субвенции на развитие системы заготовки и переработки дикоросов</t>
  </si>
  <si>
    <t>Субвенции на повышение эффективности использования и развитие ресурсного потенциала рыбохозяйственного комплекса</t>
  </si>
  <si>
    <t>Субвенции на поддержку малых форм хозяйствования</t>
  </si>
  <si>
    <t>Субвенции на поддержку мясного скотоводства, переработки и реализации продукции мясного скотоводства</t>
  </si>
  <si>
    <t>Субвенции на поддержку животноводства, переработки и реализации продукции животноводства</t>
  </si>
  <si>
    <t>Субвенции на поддержку растениеводства, переработки и реализации продукции растениеводства</t>
  </si>
  <si>
    <t>Субвенции на осуществление отдельных государственных полномочий в сфере трудовых отношений и государственного управления охраной труда</t>
  </si>
  <si>
    <t>Субвенции на 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– Югры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</si>
  <si>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</si>
  <si>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на обеспечение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</t>
  </si>
  <si>
    <t>Субвенции на осуществление полномочий по образованию и организации деятельности комиссий по делам несовершеннолетних и защите их прав</t>
  </si>
  <si>
    <t>Субвенции на осуществление деятельности по опеке и попечительству</t>
  </si>
  <si>
    <t>Субвенции на 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</t>
  </si>
  <si>
    <t>Субвенции на организацию и обеспечение отдыха и оздоровления детей, в том числе в этнической среде</t>
  </si>
  <si>
    <t>Субвенции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</t>
  </si>
  <si>
    <t>Субвенции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</si>
  <si>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Субвенции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автономного округа отдельных государственных полномочий в области образования</t>
  </si>
  <si>
    <t>Субвенции на организацию осуществления мероприятий по проведению дезинсекции и дератизации в Ханты-Мансийском автономном округе – Югре</t>
  </si>
  <si>
    <t>Непрограммное направление деятельности "Межбюджетные трансферты, передаваемые бюджетам муниципальных образований Ханты-Мансийского автономного округа – Югры, не отнесенные к государственным программам"</t>
  </si>
  <si>
    <t>Подпрограмма "Создание условий для развития государственной гражданской службы Ханты-Мансийского автономного округа – Югры и муниципальной службы в Ханты-Мансийском автономном округе – Югре"</t>
  </si>
  <si>
    <t>Подпрограмма "Совершенствование системы распределения и перераспределения финансовых ресурсов между уровнями бюджетной системы Ханты-Мансийского автономного округа – Югры"</t>
  </si>
  <si>
    <t>Подпрограмма "Развитие системы обращения с отходами производства и потребления в Ханты-Мансийском автономном округе – Югре"</t>
  </si>
  <si>
    <t>Подпрограмма "Профилактика правонарушений"</t>
  </si>
  <si>
    <t>Подпрограмма "Обеспечение равных прав потребителей на получение энергетических ресурсов"</t>
  </si>
  <si>
    <t>Подпрограмма "Обеспечение мерами государственной поддержки по улучшению жилищных условий отдельных категорий граждан"</t>
  </si>
  <si>
    <t>Подпрограмма "Развитие традиционного хозяйствования коренных малочисленных народов и повышение уровня его адаптации к современным экономическим условиям с учетом обеспечения защиты исконной среды обитания и традиционного образа жизни"</t>
  </si>
  <si>
    <t>Подпрограмма "Обеспечение стабильной благополучной эпизоотической обстановки в Ханты-Мансийском автономном округе – Югре и защита населения от болезней, общих для человека и животных"</t>
  </si>
  <si>
    <t>Подпрограмма "Поддержка сельскохозяйственного производства, рыбохозяйственного комплекса и деятельности по заготовке и переработке дикоросов"</t>
  </si>
  <si>
    <t>Подпрограмма "Улучшение условий и охраны труда в Ханты-Мансийском автономном округе – Югре"</t>
  </si>
  <si>
    <t>Подпрограмма "Сохранение исторического и культурного наследия, снижение инфраструктурных ограничений с целью обеспечения функционирования всех видов культурной деятельности"</t>
  </si>
  <si>
    <t>Подпрограмма "Преодоление социальной исключенности"</t>
  </si>
  <si>
    <t>Подпрограмма "Дети Югры"</t>
  </si>
  <si>
    <t>Подпрограмма "Ресурсное обеспечение в сфере образования, науки и молодежной политики"</t>
  </si>
  <si>
    <t>Подпрограмма "Общее образование. Дополнительное образование детей"</t>
  </si>
  <si>
    <t>Подпрограмма "Профилактика заболеваний и формирование здорового образа жизни. Развитие первичной медико-санитарной помощи"</t>
  </si>
  <si>
    <t>Наименование муниципального образования (городского округа, муниципального района)</t>
  </si>
  <si>
    <t>в тoм числe: </t>
  </si>
  <si>
    <t>Итoгo</t>
  </si>
  <si>
    <t>в том числе:</t>
  </si>
  <si>
    <t>Непрограммные направления деятельности</t>
  </si>
  <si>
    <t>Государственная программа "Развитие государственной гражданской службы, муниципальной службы и резерва управленческих кадров в Ханты-Мансийском автономном округе – Югре в 2018–2025 годах и на период до 2030 года"</t>
  </si>
  <si>
    <t>Государственная программа "Создание условий для эффективного и ответственного управления муниципальными финансами, повышения устойчивости местных бюджетов Ханты-Мансийского автономного округа – Югры на 2018–2025 годы и на период до 2030 года"</t>
  </si>
  <si>
    <t>Государственная программа "Обеспечение экологической безопасности Ханты-Мансийского автономного округа – Югры на 2018–2025 годы и на период до 2030 года"</t>
  </si>
  <si>
    <t>Государственная программа "О государственной политике в сфере обеспечения межнационального согласия, гражданского единства, отдельных прав и законных интересов граждан, а также в вопросах обеспечения общественного порядка и профилактики экстремизма, незаконного оборота и потребления наркотических средств и психотропных веществ в Ханты-Мансийском автономном округе – Югре в 2018–2025 годах и на период до 2030 года"</t>
  </si>
  <si>
    <t>Государственная программа "Развитие жилищно-коммунального комплекса и повышение энергетической эффективности в Ханты-Мансийском автономном округе – Югре на 2018–2025 годы и на период до 2030 года"</t>
  </si>
  <si>
    <t>Государственная программа "Обеспечение доступным и комфортным жильем жителей Ханты-Мансийского автономного округа – Югры в 2018–2025 годах и на период до 2030 года"</t>
  </si>
  <si>
    <t>Государственная программа "Социально-экономическое развитие коренных малочисленных народов Севера Ханты-Мансийского автономного округа – Югры на 2018–2025 годы и на период до 2030 года"</t>
  </si>
  <si>
    <t>Государственная программа "Развитие агропромышленного комплекса и рынков сельскохозяйственной продукции, сырья и продовольствия в Ханты-Мансийском автономном округе – Югре на 2018–2025 годы и на период до 2030 года"</t>
  </si>
  <si>
    <t>Государственная программа "Содействие занятости населения в Ханты-Мансийском автономном округе – Югре на 2018–2025 годы и на период до 2030 года"</t>
  </si>
  <si>
    <t>Государственная программа "Развитие культуры в Ханты-Мансийском автономном округе – Югре на 2018–2025 годы и на период до 2030 года"</t>
  </si>
  <si>
    <t>Государственная программа "Социальная поддержка жителей Ханты-Мансийского автономного округа – Югры на 2018–2025 годы и на период до 2030 года"</t>
  </si>
  <si>
    <t>Государственная программа "Развитие образования в Ханты-Мансийском автономном округе – Югре на 2018–2025 годы и на период до 2030 года"</t>
  </si>
  <si>
    <t>Государственная программа "Развитие здравоохранения на 2018–2025 годы и на период до 2030 года"</t>
  </si>
  <si>
    <t>тыс. рублей</t>
  </si>
  <si>
    <t>Субвенции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1941–1945 годов"</t>
  </si>
  <si>
    <t>Субвенции на реализацию полномочия, указанного в пункте 2 статьи 2 Закона Ханты-Мансийского автономного округа – Югры от 31 января 2011 года № 8-оз "О наделении органов местного самоуправления муниципальных образований Ханты-Мансийского автономного округа – Югры отдельным государственным полномочием по участию в реализации государственной программы Ханты-Мансийского автономного округа – Югры "Социально-экономическое развитие коренных малочисленных народов Севера Ханты-Мансийского автономного округа – Югры на 2018–2025 годы и на период до 2030 года"</t>
  </si>
  <si>
    <t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</si>
  <si>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03.4.01.84310</t>
  </si>
  <si>
    <t>Изменение распределения субвенций бюджетам муниципальных районов и городских округов Ханты-Мансийского автономного округа - Югры на 2018 год</t>
  </si>
  <si>
    <t>Изменения</t>
  </si>
  <si>
    <t>Уточненный план на 2018 год с учетом изменений</t>
  </si>
  <si>
    <t>Примечание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</si>
  <si>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</si>
  <si>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11.5.11.51760</t>
  </si>
  <si>
    <t>Утверждено законом о б-те от 14.09.2018 № 64-оз</t>
  </si>
  <si>
    <t>Перераспределение средств в рамках государственной программы "Развитие агропромышленного комплекса и рынков сельскохозяйственной продукции, сырья и продовольствия в Ханты-Мансийском автономном округе – Югре на 2018–2025 годы и на период до 2030 года" на выплату субсидий за произведенную и реализованную сельскохозяйсьвенную продукцию, рыбу и дикоросов.</t>
  </si>
  <si>
    <t>Увеличение расходов на осуществление отдельных государственных полномочий в сфере трудовых отношений и государственного управления охраной труда с мероприятий государственной программы в связи с увеличением количества зарегестрированных коллективных договоров.</t>
  </si>
  <si>
    <t>Увеличение расходов на госстандарт в сфере образования в связи с увеличением среднегодовой численности обучающихся.</t>
  </si>
  <si>
    <t>Уменьшения расходов на выплату компенсации части родительской платы за присмотр и уход, в связи с уменьшением численности воспитанников.</t>
  </si>
  <si>
    <t>Перераспределение расходов в результате сложившейся экономии по расходам на организацию осуществления мероприятий по проведению дезинсекции и дератизации в автономном округе, обеспечение полноценным питанием детей в возрасте до 3-х лет на оплату труда работникам, попадающим под действие Указов Президента РФ.</t>
  </si>
  <si>
    <t>Увеличение расходов на питание льготных категорий обучающихся,в связи с увеличением среднегодового контингента обучающихся льготных категорий.</t>
  </si>
  <si>
    <t>Увеличение расходов в связи с дополнительным включением в список на обеспечение  жилыми помещениями детей-сирот.</t>
  </si>
  <si>
    <t xml:space="preserve"> Уменьшения расходов на организацию и обеспечение отдыха и оздоровления детей, в том числе в этнической среде, в связи с экономией по результатам проведения торгов по приобретению путевок на отдых и оздоровление.</t>
  </si>
  <si>
    <t>Уменьшение расходов по результатам исполнения расходов за 9 месяцев и ожидаемого исполнения за текущий год..</t>
  </si>
  <si>
    <t xml:space="preserve">Приложение 7 к пояснительной записке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</si>
</sst>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7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8" fillId="0" borderId="0"/>
    <xf numFmtId="0" fontId="11" fillId="0" borderId="0"/>
  </cellStyleXfs>
  <cellXfs count="92">
    <xf numFmtId="0" fontId="0" fillId="0" borderId="0" xfId="0"/>
    <xf numFmtId="0" fontId="4" fillId="0" borderId="0" xfId="2" applyFont="1" applyAlignment="1" applyProtection="1">
      <alignment horizontal="right" vertical="center"/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4" fillId="0" borderId="0" xfId="1" applyNumberFormat="1" applyFont="1" applyFill="1" applyAlignment="1" applyProtection="1">
      <protection hidden="1"/>
    </xf>
    <xf numFmtId="0" fontId="4" fillId="0" borderId="1" xfId="1" applyFont="1" applyBorder="1" applyProtection="1"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4" fillId="0" borderId="0" xfId="1" applyFont="1" applyAlignment="1">
      <alignment horizontal="center" vertical="center" wrapText="1"/>
    </xf>
    <xf numFmtId="164" fontId="4" fillId="0" borderId="1" xfId="1" applyNumberFormat="1" applyFont="1" applyFill="1" applyBorder="1" applyAlignment="1" applyProtection="1">
      <alignment horizontal="right" wrapText="1"/>
      <protection hidden="1"/>
    </xf>
    <xf numFmtId="0" fontId="3" fillId="0" borderId="1" xfId="1" applyNumberFormat="1" applyFont="1" applyFill="1" applyBorder="1" applyAlignment="1" applyProtection="1">
      <protection hidden="1"/>
    </xf>
    <xf numFmtId="16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4" fillId="0" borderId="1" xfId="1" applyNumberFormat="1" applyFont="1" applyFill="1" applyBorder="1" applyAlignment="1" applyProtection="1">
      <alignment vertical="center" wrapText="1"/>
      <protection hidden="1"/>
    </xf>
    <xf numFmtId="0" fontId="4" fillId="0" borderId="1" xfId="1" applyNumberFormat="1" applyFont="1" applyFill="1" applyBorder="1" applyAlignment="1" applyProtection="1">
      <alignment vertical="center"/>
      <protection hidden="1"/>
    </xf>
    <xf numFmtId="0" fontId="4" fillId="0" borderId="0" xfId="1" applyFont="1" applyFill="1" applyProtection="1">
      <protection hidden="1"/>
    </xf>
    <xf numFmtId="0" fontId="4" fillId="0" borderId="0" xfId="1" applyFont="1" applyFill="1"/>
    <xf numFmtId="0" fontId="7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Protection="1">
      <protection hidden="1"/>
    </xf>
    <xf numFmtId="0" fontId="6" fillId="0" borderId="0" xfId="1" applyNumberFormat="1" applyFont="1" applyFill="1" applyAlignment="1" applyProtection="1">
      <alignment vertical="center" wrapText="1"/>
      <protection hidden="1"/>
    </xf>
    <xf numFmtId="0" fontId="10" fillId="0" borderId="0" xfId="1" applyFont="1" applyAlignment="1">
      <alignment vertical="top" wrapText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4" fontId="9" fillId="0" borderId="1" xfId="3" applyNumberFormat="1" applyFont="1" applyFill="1" applyBorder="1" applyAlignment="1" applyProtection="1">
      <alignment horizontal="right" wrapText="1"/>
      <protection hidden="1"/>
    </xf>
    <xf numFmtId="164" fontId="5" fillId="0" borderId="1" xfId="1" applyNumberFormat="1" applyFont="1" applyFill="1" applyBorder="1" applyAlignment="1" applyProtection="1">
      <alignment horizontal="right" wrapText="1"/>
      <protection hidden="1"/>
    </xf>
    <xf numFmtId="164" fontId="4" fillId="0" borderId="1" xfId="2" applyNumberFormat="1" applyFont="1" applyFill="1" applyBorder="1" applyAlignment="1" applyProtection="1">
      <alignment horizontal="right" wrapText="1"/>
      <protection hidden="1"/>
    </xf>
    <xf numFmtId="4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4" fontId="10" fillId="0" borderId="1" xfId="1" applyNumberFormat="1" applyFont="1" applyFill="1" applyBorder="1" applyAlignment="1" applyProtection="1">
      <alignment horizontal="left" vertical="top" wrapText="1"/>
      <protection hidden="1"/>
    </xf>
    <xf numFmtId="4" fontId="10" fillId="0" borderId="1" xfId="1" applyNumberFormat="1" applyFont="1" applyFill="1" applyBorder="1" applyAlignment="1" applyProtection="1">
      <alignment horizontal="center" vertical="top" wrapText="1"/>
      <protection hidden="1"/>
    </xf>
    <xf numFmtId="164" fontId="4" fillId="0" borderId="2" xfId="1" applyNumberFormat="1" applyFont="1" applyFill="1" applyBorder="1" applyAlignment="1" applyProtection="1">
      <alignment horizontal="right" wrapText="1"/>
      <protection hidden="1"/>
    </xf>
    <xf numFmtId="164" fontId="3" fillId="0" borderId="2" xfId="1" applyNumberFormat="1" applyFont="1" applyFill="1" applyBorder="1" applyAlignment="1" applyProtection="1">
      <alignment horizontal="right" wrapText="1"/>
      <protection hidden="1"/>
    </xf>
    <xf numFmtId="164" fontId="4" fillId="0" borderId="2" xfId="1" applyNumberFormat="1" applyFont="1" applyFill="1" applyBorder="1" applyAlignment="1" applyProtection="1">
      <alignment horizontal="right" wrapText="1"/>
      <protection hidden="1"/>
    </xf>
    <xf numFmtId="0" fontId="4" fillId="0" borderId="4" xfId="1" applyNumberFormat="1" applyFont="1" applyFill="1" applyBorder="1" applyAlignment="1" applyProtection="1">
      <alignment vertical="center"/>
      <protection hidden="1"/>
    </xf>
    <xf numFmtId="0" fontId="4" fillId="0" borderId="5" xfId="1" applyNumberFormat="1" applyFont="1" applyFill="1" applyBorder="1" applyAlignment="1" applyProtection="1">
      <alignment vertical="center"/>
      <protection hidden="1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4" fontId="13" fillId="0" borderId="1" xfId="1" applyNumberFormat="1" applyFont="1" applyFill="1" applyBorder="1" applyAlignment="1" applyProtection="1">
      <alignment horizontal="center" vertical="top" wrapText="1"/>
      <protection hidden="1"/>
    </xf>
    <xf numFmtId="0" fontId="13" fillId="0" borderId="1" xfId="1" applyFont="1" applyBorder="1" applyAlignment="1" applyProtection="1">
      <alignment vertical="top" wrapText="1"/>
      <protection hidden="1"/>
    </xf>
    <xf numFmtId="0" fontId="13" fillId="0" borderId="1" xfId="1" applyFont="1" applyFill="1" applyBorder="1" applyAlignment="1" applyProtection="1">
      <alignment vertical="top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vertical="center" wrapText="1"/>
      <protection hidden="1"/>
    </xf>
    <xf numFmtId="0" fontId="4" fillId="0" borderId="5" xfId="1" applyNumberFormat="1" applyFont="1" applyFill="1" applyBorder="1" applyAlignment="1" applyProtection="1">
      <alignment vertical="center" wrapText="1"/>
      <protection hidden="1"/>
    </xf>
    <xf numFmtId="0" fontId="4" fillId="0" borderId="9" xfId="1" applyNumberFormat="1" applyFont="1" applyFill="1" applyBorder="1" applyAlignment="1" applyProtection="1">
      <alignment vertical="center" wrapText="1"/>
      <protection hidden="1"/>
    </xf>
    <xf numFmtId="0" fontId="4" fillId="0" borderId="10" xfId="1" applyNumberFormat="1" applyFont="1" applyFill="1" applyBorder="1" applyAlignment="1" applyProtection="1">
      <alignment vertical="center" wrapText="1"/>
      <protection hidden="1"/>
    </xf>
    <xf numFmtId="0" fontId="4" fillId="0" borderId="0" xfId="1" applyNumberFormat="1" applyFont="1" applyFill="1" applyBorder="1" applyAlignment="1" applyProtection="1">
      <alignment vertical="center" wrapText="1"/>
      <protection hidden="1"/>
    </xf>
    <xf numFmtId="0" fontId="4" fillId="0" borderId="7" xfId="1" applyNumberFormat="1" applyFont="1" applyFill="1" applyBorder="1" applyAlignment="1" applyProtection="1">
      <alignment vertical="center" wrapText="1"/>
      <protection hidden="1"/>
    </xf>
    <xf numFmtId="0" fontId="4" fillId="0" borderId="12" xfId="1" applyNumberFormat="1" applyFont="1" applyFill="1" applyBorder="1" applyAlignment="1" applyProtection="1">
      <alignment vertical="center" wrapText="1"/>
      <protection hidden="1"/>
    </xf>
    <xf numFmtId="0" fontId="4" fillId="0" borderId="13" xfId="1" applyNumberFormat="1" applyFont="1" applyFill="1" applyBorder="1" applyAlignment="1" applyProtection="1">
      <alignment vertical="center" wrapText="1"/>
      <protection hidden="1"/>
    </xf>
    <xf numFmtId="0" fontId="7" fillId="0" borderId="4" xfId="0" applyFont="1" applyBorder="1" applyAlignment="1">
      <alignment horizontal="center" vertical="center" wrapText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Font="1" applyFill="1" applyAlignment="1" applyProtection="1">
      <alignment horizontal="right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0" fillId="0" borderId="1" xfId="0" applyBorder="1" applyAlignment="1">
      <alignment horizontal="center" vertical="center"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0" fillId="0" borderId="1" xfId="0" applyBorder="1" applyAlignment="1">
      <alignment vertical="center" wrapText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3" fillId="0" borderId="1" xfId="1" applyFont="1" applyFill="1" applyBorder="1" applyAlignment="1" applyProtection="1">
      <alignment horizontal="center" vertical="top" wrapText="1"/>
      <protection hidden="1"/>
    </xf>
    <xf numFmtId="0" fontId="13" fillId="0" borderId="1" xfId="1" applyFont="1" applyBorder="1" applyAlignment="1" applyProtection="1">
      <alignment horizontal="center" vertical="top" wrapText="1"/>
      <protection hidden="1"/>
    </xf>
    <xf numFmtId="0" fontId="14" fillId="0" borderId="1" xfId="0" applyFont="1" applyBorder="1" applyAlignment="1">
      <alignment horizontal="center" vertical="top" wrapText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top" wrapText="1"/>
    </xf>
    <xf numFmtId="0" fontId="5" fillId="0" borderId="1" xfId="1" applyNumberFormat="1" applyFont="1" applyFill="1" applyBorder="1" applyAlignment="1" applyProtection="1">
      <alignment horizontal="center" vertical="center"/>
      <protection hidden="1"/>
    </xf>
    <xf numFmtId="0" fontId="12" fillId="0" borderId="1" xfId="0" applyFont="1" applyBorder="1" applyAlignment="1">
      <alignment horizontal="center" vertical="top" wrapText="1"/>
    </xf>
    <xf numFmtId="0" fontId="13" fillId="0" borderId="1" xfId="1" applyFont="1" applyBorder="1" applyAlignment="1" applyProtection="1">
      <alignment vertical="top" wrapText="1"/>
      <protection hidden="1"/>
    </xf>
    <xf numFmtId="0" fontId="14" fillId="0" borderId="1" xfId="0" applyFont="1" applyBorder="1" applyAlignment="1">
      <alignment vertical="top" wrapText="1"/>
    </xf>
    <xf numFmtId="0" fontId="13" fillId="0" borderId="3" xfId="1" applyFont="1" applyBorder="1" applyAlignment="1" applyProtection="1">
      <alignment horizontal="center" vertical="top" wrapText="1"/>
      <protection hidden="1"/>
    </xf>
    <xf numFmtId="0" fontId="13" fillId="0" borderId="4" xfId="1" applyFont="1" applyBorder="1" applyAlignment="1" applyProtection="1">
      <alignment horizontal="center" vertical="top" wrapText="1"/>
      <protection hidden="1"/>
    </xf>
    <xf numFmtId="0" fontId="13" fillId="0" borderId="5" xfId="1" applyFont="1" applyBorder="1" applyAlignment="1" applyProtection="1">
      <alignment horizontal="center" vertical="top" wrapText="1"/>
      <protection hidden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15" fillId="0" borderId="3" xfId="1" applyFont="1" applyFill="1" applyBorder="1" applyAlignment="1" applyProtection="1">
      <alignment horizontal="center" vertical="top" wrapText="1"/>
      <protection hidden="1"/>
    </xf>
    <xf numFmtId="0" fontId="15" fillId="0" borderId="4" xfId="1" applyFont="1" applyFill="1" applyBorder="1" applyAlignment="1" applyProtection="1">
      <alignment horizontal="center" vertical="top" wrapText="1"/>
      <protection hidden="1"/>
    </xf>
    <xf numFmtId="0" fontId="15" fillId="0" borderId="5" xfId="1" applyFont="1" applyFill="1" applyBorder="1" applyAlignment="1" applyProtection="1">
      <alignment horizontal="center" vertical="top" wrapText="1"/>
      <protection hidden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Обычный 2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S33"/>
  <sheetViews>
    <sheetView showGridLines="0" tabSelected="1" zoomScale="90" zoomScaleNormal="90" workbookViewId="0">
      <pane xSplit="7" topLeftCell="H1" activePane="topRight" state="frozen"/>
      <selection activeCell="A7" sqref="A7"/>
      <selection pane="topRight" activeCell="T6" sqref="T6:V6"/>
    </sheetView>
  </sheetViews>
  <sheetFormatPr defaultColWidth="9.140625" defaultRowHeight="12.75" x14ac:dyDescent="0.2"/>
  <cols>
    <col min="1" max="1" width="16.7109375" style="3" customWidth="1"/>
    <col min="2" max="7" width="0" style="3" hidden="1" customWidth="1"/>
    <col min="8" max="8" width="14.28515625" style="3" customWidth="1"/>
    <col min="9" max="9" width="9.5703125" style="3" bestFit="1" customWidth="1"/>
    <col min="10" max="10" width="14" style="3" customWidth="1"/>
    <col min="11" max="11" width="15.42578125" style="3" customWidth="1"/>
    <col min="12" max="12" width="9.5703125" style="3" bestFit="1" customWidth="1"/>
    <col min="13" max="14" width="16" style="3" customWidth="1"/>
    <col min="15" max="15" width="10.28515625" style="3" customWidth="1"/>
    <col min="16" max="16" width="14.140625" style="3" customWidth="1"/>
    <col min="17" max="17" width="13" style="3" customWidth="1"/>
    <col min="18" max="18" width="9.7109375" style="3" customWidth="1"/>
    <col min="19" max="19" width="12.42578125" style="3" customWidth="1"/>
    <col min="20" max="20" width="12.5703125" style="3" customWidth="1"/>
    <col min="21" max="21" width="11.28515625" style="3" customWidth="1"/>
    <col min="22" max="22" width="13.85546875" style="3" customWidth="1"/>
    <col min="23" max="23" width="15.7109375" style="3" customWidth="1"/>
    <col min="24" max="24" width="10.7109375" style="3" customWidth="1"/>
    <col min="25" max="25" width="13.85546875" style="3" customWidth="1"/>
    <col min="26" max="26" width="13.28515625" style="3" customWidth="1"/>
    <col min="27" max="27" width="11.28515625" style="3" customWidth="1"/>
    <col min="28" max="29" width="12.7109375" style="3" customWidth="1"/>
    <col min="30" max="30" width="11.5703125" style="3" customWidth="1"/>
    <col min="31" max="31" width="11.42578125" style="3" customWidth="1"/>
    <col min="32" max="32" width="14.7109375" style="3" customWidth="1"/>
    <col min="33" max="33" width="13.85546875" style="3" hidden="1" customWidth="1"/>
    <col min="34" max="34" width="1.42578125" style="3" hidden="1" customWidth="1"/>
    <col min="35" max="35" width="20" style="3" customWidth="1"/>
    <col min="36" max="36" width="13.85546875" style="3" hidden="1" customWidth="1"/>
    <col min="37" max="37" width="1.42578125" style="3" hidden="1" customWidth="1"/>
    <col min="38" max="38" width="18" style="3" customWidth="1"/>
    <col min="39" max="39" width="9.42578125" style="3" hidden="1" customWidth="1"/>
    <col min="40" max="40" width="11" style="3" hidden="1" customWidth="1"/>
    <col min="41" max="41" width="16.5703125" style="3" customWidth="1"/>
    <col min="42" max="42" width="9.7109375" style="3" hidden="1" customWidth="1"/>
    <col min="43" max="43" width="0.140625" style="3" hidden="1" customWidth="1"/>
    <col min="44" max="44" width="16.7109375" style="3" customWidth="1"/>
    <col min="45" max="45" width="10.28515625" style="3" hidden="1" customWidth="1"/>
    <col min="46" max="46" width="10.85546875" style="3" hidden="1" customWidth="1"/>
    <col min="47" max="47" width="15.28515625" style="3" customWidth="1"/>
    <col min="48" max="48" width="10.42578125" style="3" customWidth="1"/>
    <col min="49" max="49" width="10.7109375" style="3" customWidth="1"/>
    <col min="50" max="50" width="15.42578125" style="16" customWidth="1"/>
    <col min="51" max="51" width="9.5703125" style="16" hidden="1" customWidth="1"/>
    <col min="52" max="52" width="15.28515625" style="16" hidden="1" customWidth="1"/>
    <col min="53" max="53" width="16.28515625" style="16" customWidth="1"/>
    <col min="54" max="55" width="13.85546875" style="3" hidden="1" customWidth="1"/>
    <col min="56" max="56" width="16.140625" style="3" customWidth="1"/>
    <col min="57" max="58" width="13.85546875" style="3" hidden="1" customWidth="1"/>
    <col min="59" max="59" width="23.7109375" style="3" customWidth="1"/>
    <col min="60" max="60" width="13.85546875" style="3" hidden="1" customWidth="1"/>
    <col min="61" max="61" width="0.85546875" style="3" hidden="1" customWidth="1"/>
    <col min="62" max="62" width="13.42578125" style="3" customWidth="1"/>
    <col min="63" max="63" width="9.85546875" style="3" bestFit="1" customWidth="1"/>
    <col min="64" max="64" width="12.5703125" style="3" customWidth="1"/>
    <col min="65" max="65" width="13" style="3" customWidth="1"/>
    <col min="66" max="66" width="11.5703125" style="3" customWidth="1"/>
    <col min="67" max="68" width="13" style="3" customWidth="1"/>
    <col min="69" max="69" width="10.140625" style="3" customWidth="1"/>
    <col min="70" max="70" width="13.5703125" style="3" customWidth="1"/>
    <col min="71" max="71" width="14" style="3" customWidth="1"/>
    <col min="72" max="72" width="9.85546875" style="3" customWidth="1"/>
    <col min="73" max="73" width="12.28515625" style="3" customWidth="1"/>
    <col min="74" max="74" width="12.85546875" style="3" customWidth="1"/>
    <col min="75" max="76" width="13.85546875" style="3" customWidth="1"/>
    <col min="77" max="77" width="14.85546875" style="3" customWidth="1"/>
    <col min="78" max="78" width="9.5703125" style="3" hidden="1" customWidth="1"/>
    <col min="79" max="79" width="13.85546875" style="3" hidden="1" customWidth="1"/>
    <col min="80" max="80" width="13.140625" style="3" customWidth="1"/>
    <col min="81" max="81" width="9.7109375" style="3" customWidth="1"/>
    <col min="82" max="82" width="12.42578125" style="3" customWidth="1"/>
    <col min="83" max="83" width="11.42578125" style="3" customWidth="1"/>
    <col min="84" max="84" width="9.7109375" style="3" customWidth="1"/>
    <col min="85" max="85" width="13" style="3" customWidth="1"/>
    <col min="86" max="86" width="13.85546875" style="3" customWidth="1"/>
    <col min="87" max="87" width="9.7109375" style="3" customWidth="1"/>
    <col min="88" max="88" width="13.85546875" style="3" customWidth="1"/>
    <col min="89" max="89" width="20.85546875" style="3" customWidth="1"/>
    <col min="90" max="90" width="10" style="3" hidden="1" customWidth="1"/>
    <col min="91" max="91" width="12.42578125" style="3" hidden="1" customWidth="1"/>
    <col min="92" max="92" width="15.140625" style="3" customWidth="1"/>
    <col min="93" max="93" width="9.85546875" style="3" hidden="1" customWidth="1"/>
    <col min="94" max="94" width="13.28515625" style="3" hidden="1" customWidth="1"/>
    <col min="95" max="95" width="36.7109375" style="3" customWidth="1"/>
    <col min="96" max="96" width="11.85546875" style="3" hidden="1" customWidth="1"/>
    <col min="97" max="97" width="4" style="3" hidden="1" customWidth="1"/>
    <col min="98" max="98" width="13.5703125" style="3" customWidth="1"/>
    <col min="99" max="99" width="11" style="3" hidden="1" customWidth="1"/>
    <col min="100" max="100" width="12.42578125" style="3" hidden="1" customWidth="1"/>
    <col min="101" max="101" width="18.28515625" style="3" customWidth="1"/>
    <col min="102" max="102" width="10.140625" style="3" hidden="1" customWidth="1"/>
    <col min="103" max="103" width="11" style="3" hidden="1" customWidth="1"/>
    <col min="104" max="104" width="23.85546875" style="3" customWidth="1"/>
    <col min="105" max="105" width="10.5703125" style="16" hidden="1" customWidth="1"/>
    <col min="106" max="106" width="12.140625" style="3" hidden="1" customWidth="1"/>
    <col min="107" max="107" width="23.28515625" style="3" customWidth="1"/>
    <col min="108" max="108" width="11" style="3" hidden="1" customWidth="1"/>
    <col min="109" max="109" width="12.7109375" style="3" hidden="1" customWidth="1"/>
    <col min="110" max="110" width="20.28515625" style="3" customWidth="1"/>
    <col min="111" max="111" width="11.28515625" style="3" hidden="1" customWidth="1"/>
    <col min="112" max="112" width="13.140625" style="3" hidden="1" customWidth="1"/>
    <col min="113" max="113" width="26.140625" style="3" customWidth="1"/>
    <col min="114" max="114" width="9.85546875" style="3" hidden="1" customWidth="1"/>
    <col min="115" max="115" width="12.7109375" style="3" hidden="1" customWidth="1"/>
    <col min="116" max="116" width="35.140625" style="3" customWidth="1"/>
    <col min="117" max="117" width="10.140625" style="3" hidden="1" customWidth="1"/>
    <col min="118" max="118" width="13" style="3" hidden="1" customWidth="1"/>
    <col min="119" max="119" width="13.5703125" style="3" customWidth="1"/>
    <col min="120" max="120" width="10.85546875" style="3" customWidth="1"/>
    <col min="121" max="121" width="11.42578125" style="3" customWidth="1"/>
    <col min="122" max="122" width="13.7109375" style="3" customWidth="1"/>
    <col min="123" max="123" width="9.85546875" style="3" customWidth="1"/>
    <col min="124" max="124" width="13.140625" style="3" customWidth="1"/>
    <col min="125" max="125" width="15.140625" style="3" customWidth="1"/>
    <col min="126" max="126" width="9.28515625" style="3" hidden="1" customWidth="1"/>
    <col min="127" max="127" width="12" style="3" hidden="1" customWidth="1"/>
    <col min="128" max="128" width="12.7109375" style="3" customWidth="1"/>
    <col min="129" max="130" width="13.85546875" style="3" hidden="1" customWidth="1"/>
    <col min="131" max="131" width="31" style="3" customWidth="1"/>
    <col min="132" max="132" width="10.7109375" style="3" hidden="1" customWidth="1"/>
    <col min="133" max="133" width="11.85546875" style="3" hidden="1" customWidth="1"/>
    <col min="134" max="134" width="18.140625" style="3" customWidth="1"/>
    <col min="135" max="136" width="13.85546875" style="3" hidden="1" customWidth="1"/>
    <col min="137" max="137" width="17.5703125" style="3" customWidth="1"/>
    <col min="138" max="138" width="11.140625" style="3" hidden="1" customWidth="1"/>
    <col min="139" max="139" width="14.42578125" style="3" hidden="1" customWidth="1"/>
    <col min="140" max="140" width="18.28515625" style="3" customWidth="1"/>
    <col min="141" max="141" width="9.85546875" style="3" hidden="1" customWidth="1"/>
    <col min="142" max="142" width="12.5703125" style="3" hidden="1" customWidth="1"/>
    <col min="143" max="143" width="18.42578125" style="3" customWidth="1"/>
    <col min="144" max="145" width="13.85546875" style="3" hidden="1" customWidth="1"/>
    <col min="146" max="146" width="19.7109375" style="3" customWidth="1"/>
    <col min="147" max="147" width="13.85546875" style="3" hidden="1" customWidth="1"/>
    <col min="148" max="148" width="0.7109375" style="3" hidden="1" customWidth="1"/>
    <col min="149" max="149" width="14" style="3" customWidth="1"/>
    <col min="150" max="151" width="13.85546875" style="3" hidden="1" customWidth="1"/>
    <col min="152" max="152" width="14.28515625" style="3" customWidth="1"/>
    <col min="153" max="153" width="13" style="3" hidden="1" customWidth="1"/>
    <col min="154" max="154" width="18" style="3" hidden="1" customWidth="1"/>
    <col min="155" max="155" width="23.42578125" style="3" customWidth="1"/>
    <col min="156" max="156" width="9.5703125" style="3" hidden="1" customWidth="1"/>
    <col min="157" max="157" width="11.5703125" style="3" hidden="1" customWidth="1"/>
    <col min="158" max="158" width="23.28515625" style="3" customWidth="1"/>
    <col min="159" max="159" width="13.85546875" style="3" hidden="1" customWidth="1"/>
    <col min="160" max="160" width="0.5703125" style="3" hidden="1" customWidth="1"/>
    <col min="161" max="161" width="22.85546875" style="3" customWidth="1"/>
    <col min="162" max="162" width="9.7109375" style="3" hidden="1" customWidth="1"/>
    <col min="163" max="163" width="11.140625" style="3" hidden="1" customWidth="1"/>
    <col min="164" max="164" width="23.7109375" style="3" customWidth="1"/>
    <col min="165" max="165" width="9.85546875" style="3" hidden="1" customWidth="1"/>
    <col min="166" max="166" width="11.5703125" style="3" hidden="1" customWidth="1"/>
    <col min="167" max="167" width="13.42578125" style="3" customWidth="1"/>
    <col min="168" max="168" width="10.140625" style="3" customWidth="1"/>
    <col min="169" max="170" width="12.28515625" style="3" customWidth="1"/>
    <col min="171" max="171" width="10.7109375" style="3" customWidth="1"/>
    <col min="172" max="172" width="11.7109375" style="3" customWidth="1"/>
    <col min="173" max="173" width="12.5703125" style="3" customWidth="1"/>
    <col min="174" max="174" width="10.28515625" style="3" customWidth="1"/>
    <col min="175" max="175" width="12.28515625" style="3" customWidth="1"/>
    <col min="176" max="194" width="9.140625" style="3" customWidth="1"/>
    <col min="195" max="16384" width="9.140625" style="3"/>
  </cols>
  <sheetData>
    <row r="1" spans="1:175" ht="16.899999999999999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56" t="s">
        <v>162</v>
      </c>
      <c r="U1" s="56"/>
      <c r="V1" s="56"/>
      <c r="W1" s="56"/>
      <c r="X1" s="56"/>
      <c r="Y1" s="56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15"/>
      <c r="AY1" s="15"/>
      <c r="AZ1" s="15"/>
      <c r="BA1" s="15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15"/>
      <c r="DB1" s="2"/>
      <c r="DC1" s="2"/>
      <c r="DD1" s="2"/>
      <c r="DE1" s="2"/>
      <c r="DF1" s="19"/>
      <c r="DG1" s="19"/>
      <c r="DH1" s="19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</row>
    <row r="2" spans="1:175" ht="25.5" customHeight="1" x14ac:dyDescent="0.2">
      <c r="B2" s="12"/>
      <c r="C2" s="12"/>
      <c r="D2" s="12"/>
      <c r="E2" s="12"/>
      <c r="F2" s="12"/>
      <c r="G2" s="12"/>
      <c r="H2" s="55" t="s">
        <v>146</v>
      </c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20"/>
      <c r="X2" s="20"/>
      <c r="Y2" s="20"/>
      <c r="Z2" s="20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  <c r="BX2" s="12"/>
      <c r="BY2" s="12"/>
      <c r="BZ2" s="12"/>
      <c r="CA2" s="12"/>
      <c r="CB2" s="12"/>
      <c r="CC2" s="12"/>
      <c r="CD2" s="12"/>
      <c r="CE2" s="12"/>
      <c r="CF2" s="12"/>
      <c r="CG2" s="12"/>
      <c r="CH2" s="12"/>
      <c r="CI2" s="12"/>
      <c r="CJ2" s="12"/>
      <c r="CK2" s="12"/>
      <c r="CL2" s="12"/>
      <c r="CM2" s="12"/>
      <c r="CN2" s="12"/>
      <c r="CO2" s="12"/>
      <c r="CP2" s="12"/>
      <c r="CQ2" s="12"/>
      <c r="CR2" s="12"/>
      <c r="CS2" s="12"/>
      <c r="CT2" s="12"/>
      <c r="CU2" s="12"/>
      <c r="CV2" s="12"/>
      <c r="CW2" s="12"/>
      <c r="CX2" s="12"/>
      <c r="CY2" s="12"/>
      <c r="CZ2" s="12"/>
      <c r="DA2" s="12"/>
      <c r="DB2" s="12"/>
      <c r="DC2" s="12"/>
      <c r="DD2" s="12"/>
      <c r="DE2" s="12"/>
      <c r="DF2" s="12"/>
      <c r="DG2" s="12"/>
      <c r="DH2" s="12"/>
      <c r="DI2" s="12"/>
      <c r="DJ2" s="12"/>
      <c r="DK2" s="12"/>
      <c r="DL2" s="12"/>
      <c r="DM2" s="12"/>
      <c r="DN2" s="12"/>
      <c r="DO2" s="12"/>
      <c r="DP2" s="12"/>
      <c r="DQ2" s="12"/>
      <c r="DR2" s="12"/>
      <c r="DS2" s="12"/>
      <c r="DT2" s="12"/>
      <c r="DU2" s="12"/>
      <c r="DV2" s="12"/>
      <c r="DW2" s="12"/>
      <c r="DX2" s="12"/>
      <c r="DY2" s="12"/>
      <c r="DZ2" s="12"/>
      <c r="EA2" s="12"/>
      <c r="EB2" s="12"/>
      <c r="EC2" s="12"/>
      <c r="ED2" s="12"/>
      <c r="EE2" s="12"/>
      <c r="EF2" s="12"/>
      <c r="EG2" s="12"/>
      <c r="EH2" s="12"/>
      <c r="EI2" s="12"/>
      <c r="EJ2" s="12"/>
      <c r="EK2" s="12"/>
      <c r="EL2" s="12"/>
      <c r="EM2" s="12"/>
      <c r="EN2" s="12"/>
      <c r="EO2" s="12"/>
      <c r="EP2" s="12"/>
      <c r="EQ2" s="12"/>
      <c r="ER2" s="12"/>
      <c r="ES2" s="12"/>
      <c r="ET2" s="12"/>
      <c r="EU2" s="12"/>
      <c r="EV2" s="12"/>
      <c r="EW2" s="12"/>
      <c r="EX2" s="12"/>
      <c r="EY2" s="12"/>
      <c r="EZ2" s="12"/>
      <c r="FA2" s="12"/>
      <c r="FB2" s="12"/>
      <c r="FC2" s="12"/>
      <c r="FD2" s="12"/>
      <c r="FE2" s="12"/>
      <c r="FF2" s="12"/>
      <c r="FG2" s="12"/>
      <c r="FH2" s="12"/>
      <c r="FI2" s="12"/>
      <c r="FJ2" s="12"/>
      <c r="FK2" s="12"/>
      <c r="FL2" s="12"/>
      <c r="FM2" s="12"/>
      <c r="FN2" s="12"/>
      <c r="FO2" s="12"/>
      <c r="FP2" s="12"/>
      <c r="FQ2" s="12"/>
      <c r="FR2" s="12"/>
      <c r="FS2" s="12"/>
    </row>
    <row r="3" spans="1:175" ht="13.9" customHeight="1" x14ac:dyDescent="0.2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2"/>
      <c r="M3" s="2"/>
      <c r="N3" s="2"/>
      <c r="O3" s="2"/>
      <c r="P3" s="2"/>
      <c r="Q3" s="2"/>
      <c r="R3" s="2"/>
      <c r="S3" s="2"/>
      <c r="T3" s="2"/>
      <c r="U3" s="2"/>
      <c r="V3" s="1" t="s">
        <v>141</v>
      </c>
      <c r="W3" s="2"/>
      <c r="X3" s="2"/>
      <c r="Y3" s="1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1" t="s">
        <v>141</v>
      </c>
      <c r="AP3" s="2"/>
      <c r="AQ3" s="2"/>
      <c r="AR3" s="2"/>
      <c r="AS3" s="2"/>
      <c r="AT3" s="1" t="s">
        <v>141</v>
      </c>
      <c r="AU3" s="2"/>
      <c r="AV3" s="2"/>
      <c r="AW3" s="1"/>
      <c r="AX3" s="15"/>
      <c r="AY3" s="15"/>
      <c r="AZ3" s="15"/>
      <c r="BB3" s="2"/>
      <c r="BC3" s="2"/>
      <c r="BE3" s="2"/>
      <c r="BF3" s="2"/>
      <c r="BH3" s="2"/>
      <c r="BI3" s="2"/>
      <c r="BJ3" s="2"/>
      <c r="BK3" s="2"/>
      <c r="BL3" s="2"/>
      <c r="BM3" s="2"/>
      <c r="BN3" s="2"/>
      <c r="BO3" s="1" t="s">
        <v>141</v>
      </c>
      <c r="BP3" s="2"/>
      <c r="BQ3" s="2"/>
      <c r="BR3" s="2"/>
      <c r="BS3" s="2"/>
      <c r="BT3" s="2"/>
      <c r="BU3" s="1"/>
      <c r="BV3" s="2"/>
      <c r="BW3" s="2"/>
      <c r="BX3" s="2"/>
      <c r="BY3" s="2"/>
      <c r="BZ3" s="2"/>
      <c r="CA3" s="2"/>
      <c r="CB3" s="2"/>
      <c r="CC3" s="2"/>
      <c r="CD3" s="2"/>
      <c r="CE3" s="2"/>
      <c r="CF3" s="1"/>
      <c r="CG3" s="1" t="s">
        <v>141</v>
      </c>
      <c r="CH3" s="1"/>
      <c r="CI3" s="2"/>
      <c r="CJ3" s="1"/>
      <c r="CL3" s="2"/>
      <c r="CM3" s="2"/>
      <c r="CN3" s="2"/>
      <c r="CO3" s="2"/>
      <c r="CP3" s="2"/>
      <c r="CQ3" s="1"/>
      <c r="CR3" s="2"/>
      <c r="CS3" s="2"/>
      <c r="CT3" s="2"/>
      <c r="CU3" s="2"/>
      <c r="CV3" s="2"/>
      <c r="CW3" s="2"/>
      <c r="CX3" s="2"/>
      <c r="CY3" s="1" t="s">
        <v>141</v>
      </c>
      <c r="CZ3" s="2"/>
      <c r="DA3" s="15"/>
      <c r="DB3" s="2"/>
      <c r="DC3" s="1" t="s">
        <v>141</v>
      </c>
      <c r="DD3" s="2"/>
      <c r="DE3" s="2"/>
      <c r="DG3" s="19"/>
      <c r="DH3" s="19"/>
      <c r="DI3" s="1"/>
      <c r="DJ3" s="2"/>
      <c r="DK3" s="1"/>
      <c r="DL3" s="2"/>
      <c r="DM3" s="2"/>
      <c r="DN3" s="1" t="s">
        <v>141</v>
      </c>
      <c r="DP3" s="2"/>
      <c r="DR3" s="2"/>
      <c r="DS3" s="2"/>
      <c r="DT3" s="2"/>
      <c r="DU3" s="2"/>
      <c r="DV3" s="2"/>
      <c r="DW3" s="2"/>
      <c r="DX3" s="1" t="s">
        <v>141</v>
      </c>
      <c r="DY3" s="2"/>
      <c r="DZ3" s="2"/>
      <c r="EA3" s="1"/>
      <c r="EB3" s="2"/>
      <c r="EC3" s="2"/>
      <c r="EE3" s="2"/>
      <c r="EF3" s="2"/>
      <c r="EH3" s="2"/>
      <c r="EI3" s="1" t="s">
        <v>141</v>
      </c>
      <c r="EK3" s="2"/>
      <c r="EN3" s="2"/>
      <c r="EO3" s="2"/>
      <c r="EP3" s="2"/>
      <c r="EQ3" s="2"/>
      <c r="ER3" s="2"/>
      <c r="ES3" s="2"/>
      <c r="ET3" s="2"/>
      <c r="EU3" s="2"/>
      <c r="EW3" s="2"/>
      <c r="EX3" s="2"/>
      <c r="EY3" s="2"/>
      <c r="EZ3" s="2"/>
      <c r="FA3" s="2"/>
      <c r="FB3" s="1" t="s">
        <v>141</v>
      </c>
      <c r="FC3" s="2"/>
      <c r="FD3" s="2"/>
      <c r="FE3" s="1"/>
      <c r="FF3" s="2"/>
      <c r="FI3" s="2"/>
      <c r="FJ3" s="2"/>
      <c r="FK3" s="2"/>
      <c r="FL3" s="2"/>
      <c r="FM3" s="1"/>
      <c r="FN3" s="2"/>
      <c r="FO3" s="2"/>
      <c r="FP3" s="4"/>
      <c r="FR3" s="2"/>
      <c r="FS3" s="1" t="s">
        <v>141</v>
      </c>
    </row>
    <row r="4" spans="1:175" ht="12.75" customHeight="1" x14ac:dyDescent="0.2">
      <c r="A4" s="54" t="s">
        <v>123</v>
      </c>
      <c r="B4" s="54"/>
      <c r="C4" s="5"/>
      <c r="D4" s="5"/>
      <c r="E4" s="5"/>
      <c r="F4" s="5"/>
      <c r="G4" s="5"/>
      <c r="H4" s="54" t="s">
        <v>140</v>
      </c>
      <c r="I4" s="54"/>
      <c r="J4" s="54"/>
      <c r="K4" s="57" t="s">
        <v>126</v>
      </c>
      <c r="L4" s="57"/>
      <c r="M4" s="57"/>
      <c r="N4" s="54" t="s">
        <v>139</v>
      </c>
      <c r="O4" s="54"/>
      <c r="P4" s="54"/>
      <c r="Q4" s="57" t="s">
        <v>126</v>
      </c>
      <c r="R4" s="57"/>
      <c r="S4" s="57"/>
      <c r="T4" s="57"/>
      <c r="U4" s="57"/>
      <c r="V4" s="57"/>
      <c r="W4" s="57" t="s">
        <v>126</v>
      </c>
      <c r="X4" s="57"/>
      <c r="Y4" s="57"/>
      <c r="Z4" s="57"/>
      <c r="AA4" s="57"/>
      <c r="AB4" s="57"/>
      <c r="AC4" s="54" t="s">
        <v>138</v>
      </c>
      <c r="AD4" s="54"/>
      <c r="AE4" s="54"/>
      <c r="AF4" s="54"/>
      <c r="AG4" s="54"/>
      <c r="AH4" s="54"/>
      <c r="AI4" s="58" t="s">
        <v>126</v>
      </c>
      <c r="AJ4" s="59"/>
      <c r="AK4" s="59"/>
      <c r="AL4" s="59"/>
      <c r="AM4" s="59"/>
      <c r="AN4" s="59"/>
      <c r="AO4" s="59"/>
      <c r="AP4" s="34"/>
      <c r="AQ4" s="34"/>
      <c r="AR4" s="57" t="s">
        <v>126</v>
      </c>
      <c r="AS4" s="57"/>
      <c r="AT4" s="57"/>
      <c r="AU4" s="57"/>
      <c r="AV4" s="57"/>
      <c r="AW4" s="57"/>
      <c r="AX4" s="57"/>
      <c r="AY4" s="57"/>
      <c r="AZ4" s="57"/>
      <c r="BA4" s="57"/>
      <c r="BB4" s="14"/>
      <c r="BC4" s="14"/>
      <c r="BD4" s="54" t="s">
        <v>137</v>
      </c>
      <c r="BE4" s="13"/>
      <c r="BF4" s="13"/>
      <c r="BG4" s="57" t="s">
        <v>126</v>
      </c>
      <c r="BH4" s="57"/>
      <c r="BI4" s="57"/>
      <c r="BJ4" s="54" t="s">
        <v>136</v>
      </c>
      <c r="BK4" s="54"/>
      <c r="BL4" s="54"/>
      <c r="BM4" s="57" t="s">
        <v>126</v>
      </c>
      <c r="BN4" s="57"/>
      <c r="BO4" s="57"/>
      <c r="BP4" s="54" t="s">
        <v>135</v>
      </c>
      <c r="BQ4" s="54"/>
      <c r="BR4" s="54"/>
      <c r="BS4" s="54" t="s">
        <v>126</v>
      </c>
      <c r="BT4" s="54"/>
      <c r="BU4" s="54"/>
      <c r="BV4" s="54"/>
      <c r="BW4" s="54"/>
      <c r="BX4" s="54"/>
      <c r="BY4" s="54"/>
      <c r="BZ4" s="54"/>
      <c r="CA4" s="54"/>
      <c r="CB4" s="54"/>
      <c r="CC4" s="54"/>
      <c r="CD4" s="54"/>
      <c r="CE4" s="54"/>
      <c r="CF4" s="54"/>
      <c r="CG4" s="54"/>
      <c r="CH4" s="78" t="s">
        <v>126</v>
      </c>
      <c r="CI4" s="78"/>
      <c r="CJ4" s="78"/>
      <c r="CK4" s="78"/>
      <c r="CL4" s="78"/>
      <c r="CM4" s="78"/>
      <c r="CN4" s="54" t="s">
        <v>134</v>
      </c>
      <c r="CO4" s="54"/>
      <c r="CP4" s="54"/>
      <c r="CQ4" s="54" t="s">
        <v>126</v>
      </c>
      <c r="CR4" s="62"/>
      <c r="CS4" s="62"/>
      <c r="CT4" s="54" t="s">
        <v>133</v>
      </c>
      <c r="CU4" s="54"/>
      <c r="CV4" s="54"/>
      <c r="CW4" s="54"/>
      <c r="CX4" s="54"/>
      <c r="CY4" s="54"/>
      <c r="CZ4" s="54" t="s">
        <v>126</v>
      </c>
      <c r="DA4" s="54"/>
      <c r="DB4" s="54"/>
      <c r="DC4" s="54"/>
      <c r="DD4" s="38"/>
      <c r="DE4" s="38"/>
      <c r="DF4" s="78" t="s">
        <v>126</v>
      </c>
      <c r="DG4" s="78"/>
      <c r="DH4" s="78"/>
      <c r="DI4" s="78"/>
      <c r="DJ4" s="78"/>
      <c r="DK4" s="78"/>
      <c r="DL4" s="78"/>
      <c r="DM4" s="36"/>
      <c r="DN4" s="37"/>
      <c r="DO4" s="54" t="s">
        <v>132</v>
      </c>
      <c r="DP4" s="62"/>
      <c r="DQ4" s="62"/>
      <c r="DR4" s="57" t="s">
        <v>126</v>
      </c>
      <c r="DS4" s="57"/>
      <c r="DT4" s="57"/>
      <c r="DU4" s="69" t="s">
        <v>131</v>
      </c>
      <c r="DV4" s="70"/>
      <c r="DW4" s="70"/>
      <c r="DX4" s="71"/>
      <c r="DY4" s="47"/>
      <c r="DZ4" s="48"/>
      <c r="EA4" s="57" t="s">
        <v>126</v>
      </c>
      <c r="EB4" s="57"/>
      <c r="EC4" s="57"/>
      <c r="ED4" s="57"/>
      <c r="EE4" s="34"/>
      <c r="EF4" s="35"/>
      <c r="EG4" s="54" t="s">
        <v>130</v>
      </c>
      <c r="EH4" s="62"/>
      <c r="EI4" s="62"/>
      <c r="EJ4" s="57" t="s">
        <v>126</v>
      </c>
      <c r="EK4" s="57"/>
      <c r="EL4" s="57"/>
      <c r="EM4" s="54" t="s">
        <v>129</v>
      </c>
      <c r="EN4" s="54"/>
      <c r="EO4" s="54"/>
      <c r="EP4" s="57" t="s">
        <v>126</v>
      </c>
      <c r="EQ4" s="57"/>
      <c r="ER4" s="57"/>
      <c r="ES4" s="54" t="s">
        <v>128</v>
      </c>
      <c r="ET4" s="54"/>
      <c r="EU4" s="54"/>
      <c r="EV4" s="54"/>
      <c r="EW4" s="62"/>
      <c r="EX4" s="62"/>
      <c r="EY4" s="57" t="s">
        <v>126</v>
      </c>
      <c r="EZ4" s="57"/>
      <c r="FA4" s="57"/>
      <c r="FB4" s="57"/>
      <c r="FC4" s="57"/>
      <c r="FD4" s="57"/>
      <c r="FE4" s="54" t="s">
        <v>127</v>
      </c>
      <c r="FF4" s="62"/>
      <c r="FG4" s="62"/>
      <c r="FH4" s="54" t="s">
        <v>126</v>
      </c>
      <c r="FI4" s="60"/>
      <c r="FJ4" s="60"/>
      <c r="FK4" s="54" t="s">
        <v>125</v>
      </c>
      <c r="FL4" s="54"/>
      <c r="FM4" s="54"/>
      <c r="FN4" s="57" t="s">
        <v>124</v>
      </c>
      <c r="FO4" s="57"/>
      <c r="FP4" s="57"/>
      <c r="FQ4" s="57"/>
      <c r="FR4" s="57"/>
      <c r="FS4" s="57"/>
    </row>
    <row r="5" spans="1:175" ht="138.75" customHeight="1" x14ac:dyDescent="0.2">
      <c r="A5" s="54"/>
      <c r="B5" s="54"/>
      <c r="C5" s="5"/>
      <c r="D5" s="5"/>
      <c r="E5" s="5"/>
      <c r="F5" s="5"/>
      <c r="G5" s="5"/>
      <c r="H5" s="54"/>
      <c r="I5" s="54"/>
      <c r="J5" s="54"/>
      <c r="K5" s="54" t="s">
        <v>122</v>
      </c>
      <c r="L5" s="54"/>
      <c r="M5" s="54"/>
      <c r="N5" s="54"/>
      <c r="O5" s="54"/>
      <c r="P5" s="54"/>
      <c r="Q5" s="54" t="s">
        <v>121</v>
      </c>
      <c r="R5" s="54"/>
      <c r="S5" s="54"/>
      <c r="T5" s="54" t="s">
        <v>120</v>
      </c>
      <c r="U5" s="54"/>
      <c r="V5" s="54"/>
      <c r="W5" s="54" t="s">
        <v>120</v>
      </c>
      <c r="X5" s="54"/>
      <c r="Y5" s="54"/>
      <c r="Z5" s="54" t="s">
        <v>120</v>
      </c>
      <c r="AA5" s="54"/>
      <c r="AB5" s="54"/>
      <c r="AC5" s="54"/>
      <c r="AD5" s="54"/>
      <c r="AE5" s="54"/>
      <c r="AF5" s="54"/>
      <c r="AG5" s="54"/>
      <c r="AH5" s="54"/>
      <c r="AI5" s="54" t="s">
        <v>119</v>
      </c>
      <c r="AJ5" s="54"/>
      <c r="AK5" s="54"/>
      <c r="AL5" s="54"/>
      <c r="AM5" s="54"/>
      <c r="AN5" s="54"/>
      <c r="AO5" s="54"/>
      <c r="AP5" s="45"/>
      <c r="AQ5" s="46"/>
      <c r="AR5" s="54" t="s">
        <v>118</v>
      </c>
      <c r="AS5" s="60"/>
      <c r="AT5" s="60"/>
      <c r="AU5" s="60"/>
      <c r="AV5" s="60"/>
      <c r="AW5" s="60"/>
      <c r="AX5" s="54" t="s">
        <v>118</v>
      </c>
      <c r="AY5" s="60"/>
      <c r="AZ5" s="60"/>
      <c r="BA5" s="60"/>
      <c r="BB5" s="13"/>
      <c r="BC5" s="13"/>
      <c r="BD5" s="54"/>
      <c r="BE5" s="13"/>
      <c r="BF5" s="13"/>
      <c r="BG5" s="54" t="s">
        <v>117</v>
      </c>
      <c r="BH5" s="54"/>
      <c r="BI5" s="54"/>
      <c r="BJ5" s="54"/>
      <c r="BK5" s="54"/>
      <c r="BL5" s="54"/>
      <c r="BM5" s="54" t="s">
        <v>116</v>
      </c>
      <c r="BN5" s="54"/>
      <c r="BO5" s="54"/>
      <c r="BP5" s="54"/>
      <c r="BQ5" s="54"/>
      <c r="BR5" s="54"/>
      <c r="BS5" s="54" t="s">
        <v>115</v>
      </c>
      <c r="BT5" s="60"/>
      <c r="BU5" s="60"/>
      <c r="BV5" s="54" t="s">
        <v>115</v>
      </c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64" t="s">
        <v>115</v>
      </c>
      <c r="CI5" s="53"/>
      <c r="CJ5" s="65"/>
      <c r="CK5" s="54" t="s">
        <v>114</v>
      </c>
      <c r="CL5" s="62"/>
      <c r="CM5" s="62"/>
      <c r="CN5" s="54"/>
      <c r="CO5" s="54"/>
      <c r="CP5" s="54"/>
      <c r="CQ5" s="54" t="s">
        <v>113</v>
      </c>
      <c r="CR5" s="62"/>
      <c r="CS5" s="62"/>
      <c r="CT5" s="54"/>
      <c r="CU5" s="54"/>
      <c r="CV5" s="54"/>
      <c r="CW5" s="54"/>
      <c r="CX5" s="54"/>
      <c r="CY5" s="54"/>
      <c r="CZ5" s="54" t="s">
        <v>112</v>
      </c>
      <c r="DA5" s="54"/>
      <c r="DB5" s="54"/>
      <c r="DC5" s="54"/>
      <c r="DD5" s="38"/>
      <c r="DE5" s="38"/>
      <c r="DF5" s="53" t="s">
        <v>112</v>
      </c>
      <c r="DG5" s="53"/>
      <c r="DH5" s="53"/>
      <c r="DI5" s="53"/>
      <c r="DJ5" s="53"/>
      <c r="DK5" s="53"/>
      <c r="DL5" s="53"/>
      <c r="DM5" s="38"/>
      <c r="DN5" s="39"/>
      <c r="DO5" s="54"/>
      <c r="DP5" s="62"/>
      <c r="DQ5" s="62"/>
      <c r="DR5" s="54" t="s">
        <v>111</v>
      </c>
      <c r="DS5" s="54"/>
      <c r="DT5" s="54"/>
      <c r="DU5" s="72"/>
      <c r="DV5" s="73"/>
      <c r="DW5" s="73"/>
      <c r="DX5" s="74"/>
      <c r="DY5" s="49"/>
      <c r="DZ5" s="50"/>
      <c r="EA5" s="54" t="s">
        <v>110</v>
      </c>
      <c r="EB5" s="54"/>
      <c r="EC5" s="54"/>
      <c r="ED5" s="54"/>
      <c r="EE5" s="54"/>
      <c r="EF5" s="54"/>
      <c r="EG5" s="54"/>
      <c r="EH5" s="62"/>
      <c r="EI5" s="62"/>
      <c r="EJ5" s="54" t="s">
        <v>109</v>
      </c>
      <c r="EK5" s="54"/>
      <c r="EL5" s="54"/>
      <c r="EM5" s="54"/>
      <c r="EN5" s="54"/>
      <c r="EO5" s="54"/>
      <c r="EP5" s="54" t="s">
        <v>108</v>
      </c>
      <c r="EQ5" s="54"/>
      <c r="ER5" s="54"/>
      <c r="ES5" s="54"/>
      <c r="ET5" s="54"/>
      <c r="EU5" s="54"/>
      <c r="EV5" s="54"/>
      <c r="EW5" s="62"/>
      <c r="EX5" s="62"/>
      <c r="EY5" s="54" t="s">
        <v>107</v>
      </c>
      <c r="EZ5" s="60"/>
      <c r="FA5" s="60"/>
      <c r="FB5" s="60"/>
      <c r="FC5" s="22"/>
      <c r="FD5" s="22"/>
      <c r="FE5" s="54"/>
      <c r="FF5" s="62"/>
      <c r="FG5" s="62"/>
      <c r="FH5" s="54" t="s">
        <v>106</v>
      </c>
      <c r="FI5" s="60"/>
      <c r="FJ5" s="60"/>
      <c r="FK5" s="54"/>
      <c r="FL5" s="54"/>
      <c r="FM5" s="54"/>
      <c r="FN5" s="54" t="s">
        <v>76</v>
      </c>
      <c r="FO5" s="54"/>
      <c r="FP5" s="54"/>
      <c r="FQ5" s="54" t="s">
        <v>75</v>
      </c>
      <c r="FR5" s="54"/>
      <c r="FS5" s="54"/>
    </row>
    <row r="6" spans="1:175" ht="191.25" customHeight="1" x14ac:dyDescent="0.2">
      <c r="A6" s="54"/>
      <c r="B6" s="54"/>
      <c r="C6" s="5"/>
      <c r="D6" s="5"/>
      <c r="E6" s="5"/>
      <c r="F6" s="5"/>
      <c r="G6" s="5"/>
      <c r="H6" s="54"/>
      <c r="I6" s="54"/>
      <c r="J6" s="54"/>
      <c r="K6" s="54" t="s">
        <v>105</v>
      </c>
      <c r="L6" s="54"/>
      <c r="M6" s="54"/>
      <c r="N6" s="54"/>
      <c r="O6" s="54"/>
      <c r="P6" s="54"/>
      <c r="Q6" s="54" t="s">
        <v>104</v>
      </c>
      <c r="R6" s="54"/>
      <c r="S6" s="54"/>
      <c r="T6" s="54" t="s">
        <v>103</v>
      </c>
      <c r="U6" s="54"/>
      <c r="V6" s="54"/>
      <c r="W6" s="54" t="s">
        <v>102</v>
      </c>
      <c r="X6" s="54"/>
      <c r="Y6" s="54"/>
      <c r="Z6" s="54" t="s">
        <v>101</v>
      </c>
      <c r="AA6" s="54"/>
      <c r="AB6" s="54"/>
      <c r="AC6" s="54"/>
      <c r="AD6" s="54"/>
      <c r="AE6" s="54"/>
      <c r="AF6" s="54"/>
      <c r="AG6" s="54"/>
      <c r="AH6" s="54"/>
      <c r="AI6" s="54" t="s">
        <v>100</v>
      </c>
      <c r="AJ6" s="54"/>
      <c r="AK6" s="54"/>
      <c r="AL6" s="54" t="s">
        <v>99</v>
      </c>
      <c r="AM6" s="54"/>
      <c r="AN6" s="54"/>
      <c r="AO6" s="44" t="s">
        <v>98</v>
      </c>
      <c r="AP6" s="44"/>
      <c r="AQ6" s="44"/>
      <c r="AR6" s="22" t="s">
        <v>97</v>
      </c>
      <c r="AS6" s="22"/>
      <c r="AT6" s="22"/>
      <c r="AU6" s="63" t="s">
        <v>144</v>
      </c>
      <c r="AV6" s="63"/>
      <c r="AW6" s="63"/>
      <c r="AX6" s="54" t="s">
        <v>96</v>
      </c>
      <c r="AY6" s="60"/>
      <c r="AZ6" s="60"/>
      <c r="BA6" s="60"/>
      <c r="BB6" s="22"/>
      <c r="BC6" s="22"/>
      <c r="BD6" s="54"/>
      <c r="BE6" s="13"/>
      <c r="BF6" s="13"/>
      <c r="BG6" s="54" t="s">
        <v>95</v>
      </c>
      <c r="BH6" s="54"/>
      <c r="BI6" s="54"/>
      <c r="BJ6" s="54"/>
      <c r="BK6" s="54"/>
      <c r="BL6" s="54"/>
      <c r="BM6" s="54" t="s">
        <v>94</v>
      </c>
      <c r="BN6" s="54"/>
      <c r="BO6" s="54"/>
      <c r="BP6" s="54"/>
      <c r="BQ6" s="54"/>
      <c r="BR6" s="54"/>
      <c r="BS6" s="54" t="s">
        <v>93</v>
      </c>
      <c r="BT6" s="54"/>
      <c r="BU6" s="54"/>
      <c r="BV6" s="54" t="s">
        <v>92</v>
      </c>
      <c r="BW6" s="54"/>
      <c r="BX6" s="54"/>
      <c r="BY6" s="54" t="s">
        <v>91</v>
      </c>
      <c r="BZ6" s="54"/>
      <c r="CA6" s="54"/>
      <c r="CB6" s="54" t="s">
        <v>90</v>
      </c>
      <c r="CC6" s="54"/>
      <c r="CD6" s="54"/>
      <c r="CE6" s="54" t="s">
        <v>89</v>
      </c>
      <c r="CF6" s="54"/>
      <c r="CG6" s="54"/>
      <c r="CH6" s="54" t="s">
        <v>88</v>
      </c>
      <c r="CI6" s="60"/>
      <c r="CJ6" s="60"/>
      <c r="CK6" s="54" t="s">
        <v>87</v>
      </c>
      <c r="CL6" s="62"/>
      <c r="CM6" s="62"/>
      <c r="CN6" s="54"/>
      <c r="CO6" s="54"/>
      <c r="CP6" s="54"/>
      <c r="CQ6" s="54" t="s">
        <v>143</v>
      </c>
      <c r="CR6" s="62"/>
      <c r="CS6" s="62"/>
      <c r="CT6" s="54"/>
      <c r="CU6" s="54"/>
      <c r="CV6" s="54"/>
      <c r="CW6" s="54"/>
      <c r="CX6" s="54"/>
      <c r="CY6" s="54"/>
      <c r="CZ6" s="54" t="s">
        <v>86</v>
      </c>
      <c r="DA6" s="54"/>
      <c r="DB6" s="54"/>
      <c r="DC6" s="44" t="s">
        <v>85</v>
      </c>
      <c r="DD6" s="44"/>
      <c r="DE6" s="44"/>
      <c r="DF6" s="54" t="s">
        <v>150</v>
      </c>
      <c r="DG6" s="60"/>
      <c r="DH6" s="60"/>
      <c r="DI6" s="54" t="s">
        <v>142</v>
      </c>
      <c r="DJ6" s="54"/>
      <c r="DK6" s="54"/>
      <c r="DL6" s="54" t="s">
        <v>84</v>
      </c>
      <c r="DM6" s="54"/>
      <c r="DN6" s="54"/>
      <c r="DO6" s="54"/>
      <c r="DP6" s="62"/>
      <c r="DQ6" s="62"/>
      <c r="DR6" s="54" t="s">
        <v>83</v>
      </c>
      <c r="DS6" s="54"/>
      <c r="DT6" s="54"/>
      <c r="DU6" s="75"/>
      <c r="DV6" s="76"/>
      <c r="DW6" s="76"/>
      <c r="DX6" s="77"/>
      <c r="DY6" s="51"/>
      <c r="DZ6" s="52"/>
      <c r="EA6" s="54" t="s">
        <v>82</v>
      </c>
      <c r="EB6" s="54"/>
      <c r="EC6" s="54"/>
      <c r="ED6" s="54" t="s">
        <v>81</v>
      </c>
      <c r="EE6" s="54"/>
      <c r="EF6" s="54"/>
      <c r="EG6" s="54"/>
      <c r="EH6" s="62"/>
      <c r="EI6" s="62"/>
      <c r="EJ6" s="54" t="s">
        <v>80</v>
      </c>
      <c r="EK6" s="54"/>
      <c r="EL6" s="54"/>
      <c r="EM6" s="54"/>
      <c r="EN6" s="54"/>
      <c r="EO6" s="54"/>
      <c r="EP6" s="54" t="s">
        <v>79</v>
      </c>
      <c r="EQ6" s="54"/>
      <c r="ER6" s="54"/>
      <c r="ES6" s="54"/>
      <c r="ET6" s="54"/>
      <c r="EU6" s="54"/>
      <c r="EV6" s="54"/>
      <c r="EW6" s="62"/>
      <c r="EX6" s="62"/>
      <c r="EY6" s="54" t="s">
        <v>78</v>
      </c>
      <c r="EZ6" s="54"/>
      <c r="FA6" s="54"/>
      <c r="FB6" s="22" t="s">
        <v>78</v>
      </c>
      <c r="FC6" s="22"/>
      <c r="FD6" s="22"/>
      <c r="FE6" s="54"/>
      <c r="FF6" s="62"/>
      <c r="FG6" s="62"/>
      <c r="FH6" s="54" t="s">
        <v>77</v>
      </c>
      <c r="FI6" s="60"/>
      <c r="FJ6" s="60"/>
      <c r="FK6" s="54"/>
      <c r="FL6" s="54"/>
      <c r="FM6" s="54"/>
      <c r="FN6" s="54"/>
      <c r="FO6" s="54"/>
      <c r="FP6" s="54"/>
      <c r="FQ6" s="54"/>
      <c r="FR6" s="54"/>
      <c r="FS6" s="54"/>
    </row>
    <row r="7" spans="1:175" s="7" customFormat="1" ht="24.6" customHeight="1" x14ac:dyDescent="0.25">
      <c r="A7" s="54"/>
      <c r="B7" s="54"/>
      <c r="C7" s="6"/>
      <c r="D7" s="6"/>
      <c r="E7" s="6"/>
      <c r="F7" s="6"/>
      <c r="G7" s="6"/>
      <c r="H7" s="54" t="s">
        <v>76</v>
      </c>
      <c r="I7" s="54"/>
      <c r="J7" s="54"/>
      <c r="K7" s="54" t="s">
        <v>76</v>
      </c>
      <c r="L7" s="54"/>
      <c r="M7" s="54"/>
      <c r="N7" s="54" t="s">
        <v>76</v>
      </c>
      <c r="O7" s="54"/>
      <c r="P7" s="54"/>
      <c r="Q7" s="54" t="s">
        <v>76</v>
      </c>
      <c r="R7" s="54"/>
      <c r="S7" s="54"/>
      <c r="T7" s="54" t="s">
        <v>76</v>
      </c>
      <c r="U7" s="54"/>
      <c r="V7" s="54"/>
      <c r="W7" s="54" t="s">
        <v>76</v>
      </c>
      <c r="X7" s="54"/>
      <c r="Y7" s="54"/>
      <c r="Z7" s="54" t="s">
        <v>76</v>
      </c>
      <c r="AA7" s="54"/>
      <c r="AB7" s="54"/>
      <c r="AC7" s="54" t="s">
        <v>76</v>
      </c>
      <c r="AD7" s="54"/>
      <c r="AE7" s="54"/>
      <c r="AF7" s="54" t="s">
        <v>75</v>
      </c>
      <c r="AG7" s="54"/>
      <c r="AH7" s="54"/>
      <c r="AI7" s="54" t="s">
        <v>76</v>
      </c>
      <c r="AJ7" s="54"/>
      <c r="AK7" s="54"/>
      <c r="AL7" s="54" t="s">
        <v>76</v>
      </c>
      <c r="AM7" s="54"/>
      <c r="AN7" s="54"/>
      <c r="AO7" s="44" t="s">
        <v>76</v>
      </c>
      <c r="AP7" s="44"/>
      <c r="AQ7" s="44"/>
      <c r="AR7" s="22" t="s">
        <v>76</v>
      </c>
      <c r="AS7" s="22"/>
      <c r="AT7" s="22"/>
      <c r="AU7" s="63" t="s">
        <v>76</v>
      </c>
      <c r="AV7" s="63"/>
      <c r="AW7" s="63"/>
      <c r="AX7" s="54" t="s">
        <v>76</v>
      </c>
      <c r="AY7" s="54"/>
      <c r="AZ7" s="54"/>
      <c r="BA7" s="22" t="s">
        <v>75</v>
      </c>
      <c r="BB7" s="22"/>
      <c r="BC7" s="22"/>
      <c r="BD7" s="13" t="s">
        <v>76</v>
      </c>
      <c r="BE7" s="13"/>
      <c r="BF7" s="13"/>
      <c r="BG7" s="54" t="s">
        <v>76</v>
      </c>
      <c r="BH7" s="54"/>
      <c r="BI7" s="54"/>
      <c r="BJ7" s="54" t="s">
        <v>76</v>
      </c>
      <c r="BK7" s="54"/>
      <c r="BL7" s="54"/>
      <c r="BM7" s="54" t="s">
        <v>76</v>
      </c>
      <c r="BN7" s="54"/>
      <c r="BO7" s="54"/>
      <c r="BP7" s="54" t="s">
        <v>76</v>
      </c>
      <c r="BQ7" s="54"/>
      <c r="BR7" s="54"/>
      <c r="BS7" s="54" t="s">
        <v>76</v>
      </c>
      <c r="BT7" s="54"/>
      <c r="BU7" s="54"/>
      <c r="BV7" s="54" t="s">
        <v>76</v>
      </c>
      <c r="BW7" s="54"/>
      <c r="BX7" s="54"/>
      <c r="BY7" s="54" t="s">
        <v>76</v>
      </c>
      <c r="BZ7" s="54"/>
      <c r="CA7" s="54"/>
      <c r="CB7" s="54" t="s">
        <v>76</v>
      </c>
      <c r="CC7" s="54"/>
      <c r="CD7" s="54"/>
      <c r="CE7" s="54" t="s">
        <v>76</v>
      </c>
      <c r="CF7" s="54"/>
      <c r="CG7" s="54"/>
      <c r="CH7" s="54" t="s">
        <v>76</v>
      </c>
      <c r="CI7" s="60"/>
      <c r="CJ7" s="60"/>
      <c r="CK7" s="54" t="s">
        <v>76</v>
      </c>
      <c r="CL7" s="62"/>
      <c r="CM7" s="62"/>
      <c r="CN7" s="54" t="s">
        <v>76</v>
      </c>
      <c r="CO7" s="54"/>
      <c r="CP7" s="54"/>
      <c r="CQ7" s="54" t="s">
        <v>76</v>
      </c>
      <c r="CR7" s="62"/>
      <c r="CS7" s="62"/>
      <c r="CT7" s="54" t="s">
        <v>76</v>
      </c>
      <c r="CU7" s="54"/>
      <c r="CV7" s="54"/>
      <c r="CW7" s="54" t="s">
        <v>75</v>
      </c>
      <c r="CX7" s="54"/>
      <c r="CY7" s="54"/>
      <c r="CZ7" s="54" t="s">
        <v>75</v>
      </c>
      <c r="DA7" s="54"/>
      <c r="DB7" s="54"/>
      <c r="DC7" s="44" t="s">
        <v>75</v>
      </c>
      <c r="DD7" s="44"/>
      <c r="DE7" s="44"/>
      <c r="DF7" s="54" t="s">
        <v>75</v>
      </c>
      <c r="DG7" s="60"/>
      <c r="DH7" s="60"/>
      <c r="DI7" s="54" t="s">
        <v>76</v>
      </c>
      <c r="DJ7" s="54"/>
      <c r="DK7" s="54"/>
      <c r="DL7" s="54" t="s">
        <v>76</v>
      </c>
      <c r="DM7" s="54"/>
      <c r="DN7" s="54"/>
      <c r="DO7" s="54" t="s">
        <v>76</v>
      </c>
      <c r="DP7" s="62"/>
      <c r="DQ7" s="62"/>
      <c r="DR7" s="54" t="s">
        <v>76</v>
      </c>
      <c r="DS7" s="54"/>
      <c r="DT7" s="54"/>
      <c r="DU7" s="54" t="s">
        <v>76</v>
      </c>
      <c r="DV7" s="54"/>
      <c r="DW7" s="54"/>
      <c r="DX7" s="44" t="s">
        <v>75</v>
      </c>
      <c r="DY7" s="44"/>
      <c r="DZ7" s="44"/>
      <c r="EA7" s="54" t="s">
        <v>76</v>
      </c>
      <c r="EB7" s="54"/>
      <c r="EC7" s="54"/>
      <c r="ED7" s="54" t="s">
        <v>75</v>
      </c>
      <c r="EE7" s="54"/>
      <c r="EF7" s="54"/>
      <c r="EG7" s="54" t="s">
        <v>76</v>
      </c>
      <c r="EH7" s="62"/>
      <c r="EI7" s="62"/>
      <c r="EJ7" s="54" t="s">
        <v>76</v>
      </c>
      <c r="EK7" s="54"/>
      <c r="EL7" s="54"/>
      <c r="EM7" s="54" t="s">
        <v>76</v>
      </c>
      <c r="EN7" s="54"/>
      <c r="EO7" s="54"/>
      <c r="EP7" s="54" t="s">
        <v>76</v>
      </c>
      <c r="EQ7" s="54"/>
      <c r="ER7" s="54"/>
      <c r="ES7" s="54" t="s">
        <v>76</v>
      </c>
      <c r="ET7" s="54"/>
      <c r="EU7" s="54"/>
      <c r="EV7" s="54" t="s">
        <v>75</v>
      </c>
      <c r="EW7" s="62"/>
      <c r="EX7" s="62"/>
      <c r="EY7" s="54" t="s">
        <v>75</v>
      </c>
      <c r="EZ7" s="54"/>
      <c r="FA7" s="54"/>
      <c r="FB7" s="22" t="s">
        <v>76</v>
      </c>
      <c r="FC7" s="22"/>
      <c r="FD7" s="22"/>
      <c r="FE7" s="54" t="s">
        <v>75</v>
      </c>
      <c r="FF7" s="62"/>
      <c r="FG7" s="62"/>
      <c r="FH7" s="54" t="s">
        <v>75</v>
      </c>
      <c r="FI7" s="60"/>
      <c r="FJ7" s="60"/>
      <c r="FK7" s="54"/>
      <c r="FL7" s="54"/>
      <c r="FM7" s="54"/>
      <c r="FN7" s="54"/>
      <c r="FO7" s="54"/>
      <c r="FP7" s="54"/>
      <c r="FQ7" s="54"/>
      <c r="FR7" s="54"/>
      <c r="FS7" s="54"/>
    </row>
    <row r="8" spans="1:175" ht="14.25" customHeight="1" x14ac:dyDescent="0.2">
      <c r="A8" s="54"/>
      <c r="B8" s="54" t="s">
        <v>74</v>
      </c>
      <c r="C8" s="5" t="s">
        <v>74</v>
      </c>
      <c r="D8" s="5"/>
      <c r="E8" s="5"/>
      <c r="F8" s="5"/>
      <c r="G8" s="5"/>
      <c r="H8" s="57" t="s">
        <v>73</v>
      </c>
      <c r="I8" s="57"/>
      <c r="J8" s="57"/>
      <c r="K8" s="57" t="s">
        <v>72</v>
      </c>
      <c r="L8" s="57"/>
      <c r="M8" s="57"/>
      <c r="N8" s="57" t="s">
        <v>71</v>
      </c>
      <c r="O8" s="57"/>
      <c r="P8" s="57"/>
      <c r="Q8" s="57" t="s">
        <v>70</v>
      </c>
      <c r="R8" s="57"/>
      <c r="S8" s="57"/>
      <c r="T8" s="57" t="s">
        <v>69</v>
      </c>
      <c r="U8" s="57"/>
      <c r="V8" s="57"/>
      <c r="W8" s="57" t="s">
        <v>68</v>
      </c>
      <c r="X8" s="57"/>
      <c r="Y8" s="57"/>
      <c r="Z8" s="57" t="s">
        <v>67</v>
      </c>
      <c r="AA8" s="57"/>
      <c r="AB8" s="57"/>
      <c r="AC8" s="57" t="s">
        <v>66</v>
      </c>
      <c r="AD8" s="57"/>
      <c r="AE8" s="57"/>
      <c r="AF8" s="57" t="s">
        <v>66</v>
      </c>
      <c r="AG8" s="57"/>
      <c r="AH8" s="57"/>
      <c r="AI8" s="57" t="s">
        <v>65</v>
      </c>
      <c r="AJ8" s="57"/>
      <c r="AK8" s="57"/>
      <c r="AL8" s="57" t="s">
        <v>64</v>
      </c>
      <c r="AM8" s="57"/>
      <c r="AN8" s="57"/>
      <c r="AO8" s="43" t="s">
        <v>63</v>
      </c>
      <c r="AP8" s="43"/>
      <c r="AQ8" s="43"/>
      <c r="AR8" s="23" t="s">
        <v>62</v>
      </c>
      <c r="AS8" s="23"/>
      <c r="AT8" s="23"/>
      <c r="AU8" s="80" t="s">
        <v>145</v>
      </c>
      <c r="AV8" s="80"/>
      <c r="AW8" s="80"/>
      <c r="AX8" s="57" t="s">
        <v>61</v>
      </c>
      <c r="AY8" s="57"/>
      <c r="AZ8" s="57"/>
      <c r="BA8" s="23" t="s">
        <v>61</v>
      </c>
      <c r="BB8" s="23"/>
      <c r="BC8" s="23"/>
      <c r="BD8" s="23" t="s">
        <v>60</v>
      </c>
      <c r="BE8" s="14"/>
      <c r="BF8" s="14"/>
      <c r="BG8" s="57" t="s">
        <v>59</v>
      </c>
      <c r="BH8" s="57"/>
      <c r="BI8" s="57"/>
      <c r="BJ8" s="57" t="s">
        <v>58</v>
      </c>
      <c r="BK8" s="57"/>
      <c r="BL8" s="57"/>
      <c r="BM8" s="57" t="s">
        <v>57</v>
      </c>
      <c r="BN8" s="57"/>
      <c r="BO8" s="57"/>
      <c r="BP8" s="57" t="s">
        <v>56</v>
      </c>
      <c r="BQ8" s="57"/>
      <c r="BR8" s="57"/>
      <c r="BS8" s="57" t="s">
        <v>55</v>
      </c>
      <c r="BT8" s="57"/>
      <c r="BU8" s="57"/>
      <c r="BV8" s="57" t="s">
        <v>54</v>
      </c>
      <c r="BW8" s="57"/>
      <c r="BX8" s="57"/>
      <c r="BY8" s="57" t="s">
        <v>53</v>
      </c>
      <c r="BZ8" s="57"/>
      <c r="CA8" s="57"/>
      <c r="CB8" s="57" t="s">
        <v>52</v>
      </c>
      <c r="CC8" s="57"/>
      <c r="CD8" s="57"/>
      <c r="CE8" s="57" t="s">
        <v>51</v>
      </c>
      <c r="CF8" s="57"/>
      <c r="CG8" s="57"/>
      <c r="CH8" s="54" t="s">
        <v>50</v>
      </c>
      <c r="CI8" s="60"/>
      <c r="CJ8" s="60"/>
      <c r="CK8" s="54" t="s">
        <v>49</v>
      </c>
      <c r="CL8" s="62"/>
      <c r="CM8" s="62"/>
      <c r="CN8" s="57" t="s">
        <v>48</v>
      </c>
      <c r="CO8" s="57"/>
      <c r="CP8" s="57"/>
      <c r="CQ8" s="54" t="s">
        <v>47</v>
      </c>
      <c r="CR8" s="62"/>
      <c r="CS8" s="62"/>
      <c r="CT8" s="57" t="s">
        <v>46</v>
      </c>
      <c r="CU8" s="57"/>
      <c r="CV8" s="57"/>
      <c r="CW8" s="57" t="s">
        <v>46</v>
      </c>
      <c r="CX8" s="57"/>
      <c r="CY8" s="57"/>
      <c r="CZ8" s="57" t="s">
        <v>45</v>
      </c>
      <c r="DA8" s="57"/>
      <c r="DB8" s="57"/>
      <c r="DC8" s="43" t="s">
        <v>44</v>
      </c>
      <c r="DD8" s="43"/>
      <c r="DE8" s="43"/>
      <c r="DF8" s="54" t="s">
        <v>151</v>
      </c>
      <c r="DG8" s="60"/>
      <c r="DH8" s="60"/>
      <c r="DI8" s="57" t="s">
        <v>43</v>
      </c>
      <c r="DJ8" s="57"/>
      <c r="DK8" s="57"/>
      <c r="DL8" s="57" t="s">
        <v>42</v>
      </c>
      <c r="DM8" s="57"/>
      <c r="DN8" s="57"/>
      <c r="DO8" s="57" t="s">
        <v>41</v>
      </c>
      <c r="DP8" s="87"/>
      <c r="DQ8" s="87"/>
      <c r="DR8" s="57" t="s">
        <v>40</v>
      </c>
      <c r="DS8" s="57"/>
      <c r="DT8" s="57"/>
      <c r="DU8" s="57" t="s">
        <v>39</v>
      </c>
      <c r="DV8" s="57"/>
      <c r="DW8" s="57"/>
      <c r="DX8" s="43" t="s">
        <v>39</v>
      </c>
      <c r="DY8" s="43"/>
      <c r="DZ8" s="43"/>
      <c r="EA8" s="57" t="s">
        <v>38</v>
      </c>
      <c r="EB8" s="57"/>
      <c r="EC8" s="57"/>
      <c r="ED8" s="57" t="s">
        <v>37</v>
      </c>
      <c r="EE8" s="57"/>
      <c r="EF8" s="57"/>
      <c r="EG8" s="57" t="s">
        <v>36</v>
      </c>
      <c r="EH8" s="87"/>
      <c r="EI8" s="87"/>
      <c r="EJ8" s="57" t="s">
        <v>35</v>
      </c>
      <c r="EK8" s="57"/>
      <c r="EL8" s="57"/>
      <c r="EM8" s="57" t="s">
        <v>34</v>
      </c>
      <c r="EN8" s="57"/>
      <c r="EO8" s="57"/>
      <c r="EP8" s="57" t="s">
        <v>33</v>
      </c>
      <c r="EQ8" s="57"/>
      <c r="ER8" s="57"/>
      <c r="ES8" s="57" t="s">
        <v>32</v>
      </c>
      <c r="ET8" s="57"/>
      <c r="EU8" s="57"/>
      <c r="EV8" s="57" t="s">
        <v>32</v>
      </c>
      <c r="EW8" s="87"/>
      <c r="EX8" s="87"/>
      <c r="EY8" s="57" t="s">
        <v>31</v>
      </c>
      <c r="EZ8" s="57"/>
      <c r="FA8" s="57"/>
      <c r="FB8" s="23" t="s">
        <v>30</v>
      </c>
      <c r="FC8" s="23"/>
      <c r="FD8" s="23"/>
      <c r="FE8" s="57" t="s">
        <v>29</v>
      </c>
      <c r="FF8" s="87"/>
      <c r="FG8" s="87"/>
      <c r="FH8" s="57" t="s">
        <v>28</v>
      </c>
      <c r="FI8" s="88"/>
      <c r="FJ8" s="88"/>
      <c r="FK8" s="54"/>
      <c r="FL8" s="54"/>
      <c r="FM8" s="54"/>
      <c r="FN8" s="54"/>
      <c r="FO8" s="54"/>
      <c r="FP8" s="54"/>
      <c r="FQ8" s="54"/>
      <c r="FR8" s="54"/>
      <c r="FS8" s="54"/>
    </row>
    <row r="9" spans="1:175" ht="51" customHeight="1" x14ac:dyDescent="0.2">
      <c r="A9" s="54"/>
      <c r="B9" s="54"/>
      <c r="C9" s="22" t="s">
        <v>27</v>
      </c>
      <c r="D9" s="22" t="s">
        <v>26</v>
      </c>
      <c r="E9" s="22"/>
      <c r="F9" s="22" t="s">
        <v>25</v>
      </c>
      <c r="G9" s="22"/>
      <c r="H9" s="17" t="s">
        <v>152</v>
      </c>
      <c r="I9" s="22" t="s">
        <v>147</v>
      </c>
      <c r="J9" s="22" t="s">
        <v>148</v>
      </c>
      <c r="K9" s="17" t="s">
        <v>152</v>
      </c>
      <c r="L9" s="22" t="s">
        <v>147</v>
      </c>
      <c r="M9" s="22" t="s">
        <v>148</v>
      </c>
      <c r="N9" s="17" t="s">
        <v>152</v>
      </c>
      <c r="O9" s="18" t="s">
        <v>147</v>
      </c>
      <c r="P9" s="17" t="s">
        <v>148</v>
      </c>
      <c r="Q9" s="17" t="s">
        <v>152</v>
      </c>
      <c r="R9" s="18" t="s">
        <v>147</v>
      </c>
      <c r="S9" s="17" t="s">
        <v>148</v>
      </c>
      <c r="T9" s="17" t="s">
        <v>152</v>
      </c>
      <c r="U9" s="18" t="s">
        <v>147</v>
      </c>
      <c r="V9" s="17" t="s">
        <v>148</v>
      </c>
      <c r="W9" s="17" t="s">
        <v>152</v>
      </c>
      <c r="X9" s="18" t="s">
        <v>147</v>
      </c>
      <c r="Y9" s="17" t="s">
        <v>148</v>
      </c>
      <c r="Z9" s="17" t="s">
        <v>152</v>
      </c>
      <c r="AA9" s="18" t="s">
        <v>147</v>
      </c>
      <c r="AB9" s="17" t="s">
        <v>148</v>
      </c>
      <c r="AC9" s="17" t="s">
        <v>152</v>
      </c>
      <c r="AD9" s="18" t="s">
        <v>147</v>
      </c>
      <c r="AE9" s="17" t="s">
        <v>148</v>
      </c>
      <c r="AF9" s="17" t="s">
        <v>152</v>
      </c>
      <c r="AG9" s="22" t="s">
        <v>24</v>
      </c>
      <c r="AH9" s="22" t="s">
        <v>23</v>
      </c>
      <c r="AI9" s="17" t="s">
        <v>152</v>
      </c>
      <c r="AJ9" s="22" t="s">
        <v>24</v>
      </c>
      <c r="AK9" s="22" t="s">
        <v>23</v>
      </c>
      <c r="AL9" s="17" t="s">
        <v>152</v>
      </c>
      <c r="AM9" s="18" t="s">
        <v>147</v>
      </c>
      <c r="AN9" s="17" t="s">
        <v>148</v>
      </c>
      <c r="AO9" s="17" t="s">
        <v>152</v>
      </c>
      <c r="AP9" s="18" t="s">
        <v>147</v>
      </c>
      <c r="AQ9" s="17" t="s">
        <v>148</v>
      </c>
      <c r="AR9" s="17" t="s">
        <v>152</v>
      </c>
      <c r="AS9" s="18" t="s">
        <v>147</v>
      </c>
      <c r="AT9" s="17" t="s">
        <v>148</v>
      </c>
      <c r="AU9" s="17" t="s">
        <v>152</v>
      </c>
      <c r="AV9" s="18" t="s">
        <v>147</v>
      </c>
      <c r="AW9" s="17" t="s">
        <v>148</v>
      </c>
      <c r="AX9" s="17" t="s">
        <v>152</v>
      </c>
      <c r="AY9" s="22" t="s">
        <v>147</v>
      </c>
      <c r="AZ9" s="22" t="s">
        <v>148</v>
      </c>
      <c r="BA9" s="17" t="s">
        <v>152</v>
      </c>
      <c r="BB9" s="22" t="s">
        <v>24</v>
      </c>
      <c r="BC9" s="22" t="s">
        <v>23</v>
      </c>
      <c r="BD9" s="17" t="s">
        <v>152</v>
      </c>
      <c r="BE9" s="22" t="s">
        <v>24</v>
      </c>
      <c r="BF9" s="22" t="s">
        <v>23</v>
      </c>
      <c r="BG9" s="17" t="s">
        <v>152</v>
      </c>
      <c r="BH9" s="22" t="s">
        <v>24</v>
      </c>
      <c r="BI9" s="22" t="s">
        <v>23</v>
      </c>
      <c r="BJ9" s="17" t="s">
        <v>152</v>
      </c>
      <c r="BK9" s="18" t="s">
        <v>147</v>
      </c>
      <c r="BL9" s="17" t="s">
        <v>148</v>
      </c>
      <c r="BM9" s="17" t="s">
        <v>152</v>
      </c>
      <c r="BN9" s="18" t="s">
        <v>147</v>
      </c>
      <c r="BO9" s="17" t="s">
        <v>148</v>
      </c>
      <c r="BP9" s="17" t="s">
        <v>152</v>
      </c>
      <c r="BQ9" s="18" t="s">
        <v>147</v>
      </c>
      <c r="BR9" s="17" t="s">
        <v>148</v>
      </c>
      <c r="BS9" s="17" t="s">
        <v>152</v>
      </c>
      <c r="BT9" s="18" t="s">
        <v>147</v>
      </c>
      <c r="BU9" s="17" t="s">
        <v>148</v>
      </c>
      <c r="BV9" s="17" t="s">
        <v>152</v>
      </c>
      <c r="BW9" s="18" t="s">
        <v>147</v>
      </c>
      <c r="BX9" s="17" t="s">
        <v>148</v>
      </c>
      <c r="BY9" s="17" t="s">
        <v>152</v>
      </c>
      <c r="BZ9" s="18" t="s">
        <v>147</v>
      </c>
      <c r="CA9" s="17" t="s">
        <v>148</v>
      </c>
      <c r="CB9" s="17" t="s">
        <v>152</v>
      </c>
      <c r="CC9" s="18" t="s">
        <v>147</v>
      </c>
      <c r="CD9" s="17" t="s">
        <v>148</v>
      </c>
      <c r="CE9" s="17" t="s">
        <v>152</v>
      </c>
      <c r="CF9" s="18" t="s">
        <v>147</v>
      </c>
      <c r="CG9" s="17" t="s">
        <v>148</v>
      </c>
      <c r="CH9" s="17" t="s">
        <v>152</v>
      </c>
      <c r="CI9" s="18" t="s">
        <v>147</v>
      </c>
      <c r="CJ9" s="17" t="s">
        <v>148</v>
      </c>
      <c r="CK9" s="17" t="s">
        <v>152</v>
      </c>
      <c r="CL9" s="18" t="s">
        <v>147</v>
      </c>
      <c r="CM9" s="17" t="s">
        <v>148</v>
      </c>
      <c r="CN9" s="17" t="s">
        <v>152</v>
      </c>
      <c r="CO9" s="18" t="s">
        <v>147</v>
      </c>
      <c r="CP9" s="17" t="s">
        <v>148</v>
      </c>
      <c r="CQ9" s="17" t="s">
        <v>152</v>
      </c>
      <c r="CR9" s="18" t="s">
        <v>147</v>
      </c>
      <c r="CS9" s="17" t="s">
        <v>148</v>
      </c>
      <c r="CT9" s="17" t="s">
        <v>152</v>
      </c>
      <c r="CU9" s="18" t="s">
        <v>147</v>
      </c>
      <c r="CV9" s="17" t="s">
        <v>148</v>
      </c>
      <c r="CW9" s="17" t="s">
        <v>152</v>
      </c>
      <c r="CX9" s="18" t="s">
        <v>147</v>
      </c>
      <c r="CY9" s="17" t="s">
        <v>148</v>
      </c>
      <c r="CZ9" s="17" t="s">
        <v>152</v>
      </c>
      <c r="DA9" s="18" t="s">
        <v>147</v>
      </c>
      <c r="DB9" s="17" t="s">
        <v>148</v>
      </c>
      <c r="DC9" s="17" t="s">
        <v>152</v>
      </c>
      <c r="DD9" s="18" t="s">
        <v>147</v>
      </c>
      <c r="DE9" s="17" t="s">
        <v>148</v>
      </c>
      <c r="DF9" s="17" t="s">
        <v>152</v>
      </c>
      <c r="DG9" s="18" t="s">
        <v>147</v>
      </c>
      <c r="DH9" s="17" t="s">
        <v>148</v>
      </c>
      <c r="DI9" s="17" t="s">
        <v>152</v>
      </c>
      <c r="DJ9" s="18" t="s">
        <v>147</v>
      </c>
      <c r="DK9" s="17" t="s">
        <v>148</v>
      </c>
      <c r="DL9" s="17" t="s">
        <v>152</v>
      </c>
      <c r="DM9" s="18" t="s">
        <v>147</v>
      </c>
      <c r="DN9" s="17" t="s">
        <v>148</v>
      </c>
      <c r="DO9" s="17" t="s">
        <v>152</v>
      </c>
      <c r="DP9" s="18" t="s">
        <v>147</v>
      </c>
      <c r="DQ9" s="17" t="s">
        <v>148</v>
      </c>
      <c r="DR9" s="17" t="s">
        <v>152</v>
      </c>
      <c r="DS9" s="18" t="s">
        <v>147</v>
      </c>
      <c r="DT9" s="17" t="s">
        <v>148</v>
      </c>
      <c r="DU9" s="17" t="s">
        <v>152</v>
      </c>
      <c r="DV9" s="18" t="s">
        <v>147</v>
      </c>
      <c r="DW9" s="17" t="s">
        <v>148</v>
      </c>
      <c r="DX9" s="17" t="s">
        <v>152</v>
      </c>
      <c r="DY9" s="22" t="s">
        <v>24</v>
      </c>
      <c r="DZ9" s="22" t="s">
        <v>23</v>
      </c>
      <c r="EA9" s="17" t="s">
        <v>152</v>
      </c>
      <c r="EB9" s="18" t="s">
        <v>147</v>
      </c>
      <c r="EC9" s="17" t="s">
        <v>148</v>
      </c>
      <c r="ED9" s="17" t="s">
        <v>152</v>
      </c>
      <c r="EE9" s="22" t="s">
        <v>24</v>
      </c>
      <c r="EF9" s="22" t="s">
        <v>23</v>
      </c>
      <c r="EG9" s="17" t="s">
        <v>152</v>
      </c>
      <c r="EH9" s="18" t="s">
        <v>147</v>
      </c>
      <c r="EI9" s="17" t="s">
        <v>148</v>
      </c>
      <c r="EJ9" s="17" t="s">
        <v>152</v>
      </c>
      <c r="EK9" s="18" t="s">
        <v>147</v>
      </c>
      <c r="EL9" s="17" t="s">
        <v>148</v>
      </c>
      <c r="EM9" s="17" t="s">
        <v>152</v>
      </c>
      <c r="EN9" s="22" t="s">
        <v>24</v>
      </c>
      <c r="EO9" s="22" t="s">
        <v>23</v>
      </c>
      <c r="EP9" s="17" t="s">
        <v>152</v>
      </c>
      <c r="EQ9" s="22" t="s">
        <v>24</v>
      </c>
      <c r="ER9" s="22" t="s">
        <v>23</v>
      </c>
      <c r="ES9" s="17" t="s">
        <v>152</v>
      </c>
      <c r="ET9" s="22" t="s">
        <v>24</v>
      </c>
      <c r="EU9" s="22" t="s">
        <v>23</v>
      </c>
      <c r="EV9" s="17" t="s">
        <v>152</v>
      </c>
      <c r="EW9" s="18" t="s">
        <v>147</v>
      </c>
      <c r="EX9" s="17" t="s">
        <v>148</v>
      </c>
      <c r="EY9" s="17" t="s">
        <v>152</v>
      </c>
      <c r="EZ9" s="18" t="s">
        <v>147</v>
      </c>
      <c r="FA9" s="17" t="s">
        <v>148</v>
      </c>
      <c r="FB9" s="17" t="s">
        <v>152</v>
      </c>
      <c r="FC9" s="22" t="s">
        <v>24</v>
      </c>
      <c r="FD9" s="22" t="s">
        <v>23</v>
      </c>
      <c r="FE9" s="17" t="s">
        <v>152</v>
      </c>
      <c r="FF9" s="18" t="s">
        <v>147</v>
      </c>
      <c r="FG9" s="17" t="s">
        <v>148</v>
      </c>
      <c r="FH9" s="17" t="s">
        <v>152</v>
      </c>
      <c r="FI9" s="18" t="s">
        <v>147</v>
      </c>
      <c r="FJ9" s="17" t="s">
        <v>148</v>
      </c>
      <c r="FK9" s="17" t="s">
        <v>152</v>
      </c>
      <c r="FL9" s="18" t="s">
        <v>147</v>
      </c>
      <c r="FM9" s="17" t="s">
        <v>148</v>
      </c>
      <c r="FN9" s="17" t="s">
        <v>152</v>
      </c>
      <c r="FO9" s="18" t="s">
        <v>147</v>
      </c>
      <c r="FP9" s="17" t="s">
        <v>148</v>
      </c>
      <c r="FQ9" s="17" t="s">
        <v>152</v>
      </c>
      <c r="FR9" s="18" t="s">
        <v>147</v>
      </c>
      <c r="FS9" s="17" t="s">
        <v>148</v>
      </c>
    </row>
    <row r="10" spans="1:175" ht="12.75" customHeight="1" x14ac:dyDescent="0.2">
      <c r="A10" s="24" t="s">
        <v>22</v>
      </c>
      <c r="B10" s="61"/>
      <c r="C10" s="61"/>
      <c r="D10" s="61"/>
      <c r="E10" s="61"/>
      <c r="F10" s="61"/>
      <c r="G10" s="61"/>
      <c r="H10" s="8">
        <f>K10</f>
        <v>7566.8</v>
      </c>
      <c r="I10" s="8">
        <f t="shared" ref="I10" si="0">L10</f>
        <v>-3552.2</v>
      </c>
      <c r="J10" s="8">
        <f>H10+I10</f>
        <v>4014.6000000000004</v>
      </c>
      <c r="K10" s="8">
        <v>7566.8</v>
      </c>
      <c r="L10" s="8">
        <v>-3552.2</v>
      </c>
      <c r="M10" s="8">
        <f>K10+L10</f>
        <v>4014.6000000000004</v>
      </c>
      <c r="N10" s="8">
        <f>Q10+T10+W10+Z10</f>
        <v>2732748.7999999998</v>
      </c>
      <c r="O10" s="8">
        <f>R10+U10+X10+AA10</f>
        <v>112868.8</v>
      </c>
      <c r="P10" s="8">
        <f>N10+O10</f>
        <v>2845617.5999999996</v>
      </c>
      <c r="Q10" s="8">
        <v>2543715.7999999998</v>
      </c>
      <c r="R10" s="8">
        <v>111240.1</v>
      </c>
      <c r="S10" s="8">
        <f>Q10+R10</f>
        <v>2654955.9</v>
      </c>
      <c r="T10" s="8">
        <v>87833</v>
      </c>
      <c r="U10" s="8">
        <v>1838.7</v>
      </c>
      <c r="V10" s="8">
        <f>T10+U10</f>
        <v>89671.7</v>
      </c>
      <c r="W10" s="8">
        <v>78910</v>
      </c>
      <c r="X10" s="25">
        <v>-210</v>
      </c>
      <c r="Y10" s="8">
        <f>W10+X10</f>
        <v>78700</v>
      </c>
      <c r="Z10" s="8">
        <v>22290</v>
      </c>
      <c r="AA10" s="25">
        <v>0</v>
      </c>
      <c r="AB10" s="8">
        <f>Z10+AA10</f>
        <v>22290</v>
      </c>
      <c r="AC10" s="8">
        <f>AI10+AL10+AO10+AR10+AU10+AX10</f>
        <v>121203</v>
      </c>
      <c r="AD10" s="8">
        <f>AM10+AP10+AS10+AV10</f>
        <v>0</v>
      </c>
      <c r="AE10" s="8">
        <f>AC10+AD10</f>
        <v>121203</v>
      </c>
      <c r="AF10" s="8">
        <v>0</v>
      </c>
      <c r="AG10" s="8">
        <f t="shared" ref="AG10:AH10" si="1">BB10</f>
        <v>0</v>
      </c>
      <c r="AH10" s="8">
        <f t="shared" si="1"/>
        <v>0</v>
      </c>
      <c r="AI10" s="8">
        <v>22998</v>
      </c>
      <c r="AJ10" s="8">
        <v>0</v>
      </c>
      <c r="AK10" s="8">
        <v>22998</v>
      </c>
      <c r="AL10" s="8">
        <v>33304.9</v>
      </c>
      <c r="AM10" s="8"/>
      <c r="AN10" s="8">
        <f>AL10+AM10</f>
        <v>33304.9</v>
      </c>
      <c r="AO10" s="8">
        <v>9934.8000000000011</v>
      </c>
      <c r="AP10" s="8"/>
      <c r="AQ10" s="8">
        <f>AO10+AP10</f>
        <v>9934.8000000000011</v>
      </c>
      <c r="AR10" s="8">
        <v>405.7</v>
      </c>
      <c r="AS10" s="8"/>
      <c r="AT10" s="8">
        <f>AR10+AS10</f>
        <v>405.7</v>
      </c>
      <c r="AU10" s="26">
        <v>54559.6</v>
      </c>
      <c r="AV10" s="8">
        <v>0</v>
      </c>
      <c r="AW10" s="26">
        <f>AU10+AV10</f>
        <v>54559.6</v>
      </c>
      <c r="AX10" s="27">
        <v>0</v>
      </c>
      <c r="AY10" s="8">
        <v>0</v>
      </c>
      <c r="AZ10" s="8">
        <v>0</v>
      </c>
      <c r="BA10" s="8">
        <v>0</v>
      </c>
      <c r="BB10" s="8">
        <v>0</v>
      </c>
      <c r="BC10" s="8">
        <v>0</v>
      </c>
      <c r="BD10" s="8">
        <f>BG10</f>
        <v>521.4</v>
      </c>
      <c r="BE10" s="8">
        <f t="shared" ref="BE10:BF10" si="2">BH10</f>
        <v>0</v>
      </c>
      <c r="BF10" s="8">
        <f t="shared" si="2"/>
        <v>521.4</v>
      </c>
      <c r="BG10" s="8">
        <v>521.4</v>
      </c>
      <c r="BH10" s="8">
        <v>0</v>
      </c>
      <c r="BI10" s="8">
        <v>521.4</v>
      </c>
      <c r="BJ10" s="8">
        <f>BM10</f>
        <v>3777.7000000000003</v>
      </c>
      <c r="BK10" s="8">
        <f t="shared" ref="BK10" si="3">BN10</f>
        <v>0</v>
      </c>
      <c r="BL10" s="8">
        <f>BJ10+BK10</f>
        <v>3777.7000000000003</v>
      </c>
      <c r="BM10" s="8">
        <v>3777.7000000000003</v>
      </c>
      <c r="BN10" s="8">
        <v>0</v>
      </c>
      <c r="BO10" s="8">
        <f>BM10+BN10</f>
        <v>3777.7000000000003</v>
      </c>
      <c r="BP10" s="8">
        <f>BS10+BV10+BY10+CB10+CE10+CH10+CK10</f>
        <v>38959</v>
      </c>
      <c r="BQ10" s="8">
        <f>BT10+BW10+BZ10+CC10+CF10+CI10+CL10</f>
        <v>1000</v>
      </c>
      <c r="BR10" s="8">
        <f>BP10+BQ10</f>
        <v>39959</v>
      </c>
      <c r="BS10" s="8">
        <v>33</v>
      </c>
      <c r="BT10" s="8">
        <v>0</v>
      </c>
      <c r="BU10" s="8">
        <f>BS10+BT10</f>
        <v>33</v>
      </c>
      <c r="BV10" s="8">
        <v>38000</v>
      </c>
      <c r="BW10" s="8">
        <v>1000</v>
      </c>
      <c r="BX10" s="8">
        <f>BV10+BW10</f>
        <v>39000</v>
      </c>
      <c r="BY10" s="8">
        <v>0</v>
      </c>
      <c r="BZ10" s="8"/>
      <c r="CA10" s="8">
        <f>BY10+BZ10</f>
        <v>0</v>
      </c>
      <c r="CB10" s="8">
        <v>0</v>
      </c>
      <c r="CC10" s="8">
        <v>0</v>
      </c>
      <c r="CD10" s="8">
        <f>CB10+CC10</f>
        <v>0</v>
      </c>
      <c r="CE10" s="8">
        <v>0</v>
      </c>
      <c r="CF10" s="8">
        <v>0</v>
      </c>
      <c r="CG10" s="8">
        <f>CE10+CF10</f>
        <v>0</v>
      </c>
      <c r="CH10" s="8">
        <v>0</v>
      </c>
      <c r="CI10" s="8">
        <v>0</v>
      </c>
      <c r="CJ10" s="8">
        <f>CH10+CI10</f>
        <v>0</v>
      </c>
      <c r="CK10" s="8">
        <v>926</v>
      </c>
      <c r="CL10" s="8"/>
      <c r="CM10" s="8">
        <f>CK10+CL10</f>
        <v>926</v>
      </c>
      <c r="CN10" s="8">
        <f>CQ10</f>
        <v>0</v>
      </c>
      <c r="CO10" s="8">
        <f t="shared" ref="CO10" si="4">CR10</f>
        <v>0</v>
      </c>
      <c r="CP10" s="8">
        <f>CN10+CO10</f>
        <v>0</v>
      </c>
      <c r="CQ10" s="8">
        <v>0</v>
      </c>
      <c r="CR10" s="8"/>
      <c r="CS10" s="8">
        <v>0</v>
      </c>
      <c r="CT10" s="8">
        <f>DI10+DL10</f>
        <v>853.7</v>
      </c>
      <c r="CU10" s="8">
        <f t="shared" ref="CU10:CV10" si="5">DJ10+DM10</f>
        <v>0</v>
      </c>
      <c r="CV10" s="8">
        <f t="shared" si="5"/>
        <v>853.7</v>
      </c>
      <c r="CW10" s="8">
        <f>CZ10+DC10+DF10</f>
        <v>11990.8</v>
      </c>
      <c r="CX10" s="8">
        <f>DA10+DD10+DG10</f>
        <v>0</v>
      </c>
      <c r="CY10" s="8">
        <f>CW10+CX10</f>
        <v>11990.8</v>
      </c>
      <c r="CZ10" s="8">
        <v>1495.2</v>
      </c>
      <c r="DA10" s="31"/>
      <c r="DB10" s="8">
        <f>CZ10+DA10</f>
        <v>1495.2</v>
      </c>
      <c r="DC10" s="8">
        <v>7134.4999999999991</v>
      </c>
      <c r="DD10" s="8"/>
      <c r="DE10" s="8">
        <f>DC10+DD10</f>
        <v>7134.4999999999991</v>
      </c>
      <c r="DF10" s="8">
        <v>3361.1</v>
      </c>
      <c r="DG10" s="8"/>
      <c r="DH10" s="8">
        <f>DF10+DG10</f>
        <v>3361.1</v>
      </c>
      <c r="DI10" s="8">
        <v>824</v>
      </c>
      <c r="DJ10" s="33"/>
      <c r="DK10" s="8">
        <f>DI10+DJ10</f>
        <v>824</v>
      </c>
      <c r="DL10" s="8">
        <v>29.7</v>
      </c>
      <c r="DM10" s="8"/>
      <c r="DN10" s="8">
        <f>DL10+DM10</f>
        <v>29.7</v>
      </c>
      <c r="DO10" s="8">
        <f>DR10</f>
        <v>509.79999999999995</v>
      </c>
      <c r="DP10" s="8">
        <f t="shared" ref="DP10" si="6">DS10</f>
        <v>-110.3</v>
      </c>
      <c r="DQ10" s="8">
        <f>DO10+DP10</f>
        <v>399.49999999999994</v>
      </c>
      <c r="DR10" s="8">
        <v>509.79999999999995</v>
      </c>
      <c r="DS10" s="8">
        <v>-110.3</v>
      </c>
      <c r="DT10" s="8">
        <f>DR10+DS10</f>
        <v>399.49999999999994</v>
      </c>
      <c r="DU10" s="8">
        <f>EA10</f>
        <v>4578.8999999999996</v>
      </c>
      <c r="DV10" s="8">
        <f t="shared" ref="DV10" si="7">EB10</f>
        <v>0</v>
      </c>
      <c r="DW10" s="8">
        <f>DU10+DV10</f>
        <v>4578.8999999999996</v>
      </c>
      <c r="DX10" s="8">
        <f>ED10</f>
        <v>97.4</v>
      </c>
      <c r="DY10" s="8">
        <f t="shared" ref="DY10:DZ10" si="8">EE10</f>
        <v>0</v>
      </c>
      <c r="DZ10" s="8">
        <f t="shared" si="8"/>
        <v>97.4</v>
      </c>
      <c r="EA10" s="8">
        <v>4578.8999999999996</v>
      </c>
      <c r="EB10" s="8"/>
      <c r="EC10" s="8">
        <f>EA10+EB10</f>
        <v>4578.8999999999996</v>
      </c>
      <c r="ED10" s="8">
        <v>97.4</v>
      </c>
      <c r="EE10" s="8">
        <v>0</v>
      </c>
      <c r="EF10" s="8">
        <v>97.4</v>
      </c>
      <c r="EG10" s="8">
        <f>EJ10</f>
        <v>205</v>
      </c>
      <c r="EH10" s="8">
        <f t="shared" ref="EH10" si="9">EK10</f>
        <v>0</v>
      </c>
      <c r="EI10" s="8">
        <f>EG10+EH10</f>
        <v>205</v>
      </c>
      <c r="EJ10" s="8">
        <v>205</v>
      </c>
      <c r="EK10" s="8"/>
      <c r="EL10" s="8">
        <f>EJ10+EK10</f>
        <v>205</v>
      </c>
      <c r="EM10" s="8">
        <v>0</v>
      </c>
      <c r="EN10" s="8">
        <v>0</v>
      </c>
      <c r="EO10" s="8">
        <v>0</v>
      </c>
      <c r="EP10" s="8">
        <v>0</v>
      </c>
      <c r="EQ10" s="8">
        <v>0</v>
      </c>
      <c r="ER10" s="8">
        <v>0</v>
      </c>
      <c r="ES10" s="8">
        <f>FB10</f>
        <v>1187</v>
      </c>
      <c r="ET10" s="8">
        <f t="shared" ref="ET10:EU10" si="10">FC10</f>
        <v>0</v>
      </c>
      <c r="EU10" s="8">
        <f t="shared" si="10"/>
        <v>1187</v>
      </c>
      <c r="EV10" s="8">
        <f>EY10</f>
        <v>9926.7999999999993</v>
      </c>
      <c r="EW10" s="8">
        <f t="shared" ref="EW10:EW31" si="11">EZ10</f>
        <v>0</v>
      </c>
      <c r="EX10" s="8">
        <f>EV10+EW10</f>
        <v>9926.7999999999993</v>
      </c>
      <c r="EY10" s="8">
        <v>9926.7999999999993</v>
      </c>
      <c r="EZ10" s="8"/>
      <c r="FA10" s="8">
        <f>EY10+EZ10</f>
        <v>9926.7999999999993</v>
      </c>
      <c r="FB10" s="8">
        <v>1187</v>
      </c>
      <c r="FC10" s="8">
        <v>0</v>
      </c>
      <c r="FD10" s="8">
        <v>1187</v>
      </c>
      <c r="FE10" s="8">
        <v>0</v>
      </c>
      <c r="FF10" s="8">
        <f t="shared" ref="FF10" si="12">FI10</f>
        <v>0</v>
      </c>
      <c r="FG10" s="8">
        <f>FE10+FF10</f>
        <v>0</v>
      </c>
      <c r="FH10" s="8">
        <v>0</v>
      </c>
      <c r="FI10" s="8"/>
      <c r="FJ10" s="8">
        <v>0</v>
      </c>
      <c r="FK10" s="8">
        <f>FN10+FQ10</f>
        <v>2934126.0999999996</v>
      </c>
      <c r="FL10" s="8">
        <f>FO10+FR10</f>
        <v>110206.3</v>
      </c>
      <c r="FM10" s="8">
        <f t="shared" ref="FM10" si="13">FP10+FS10</f>
        <v>3044332.3999999994</v>
      </c>
      <c r="FN10" s="8">
        <f>H10+N10+AC10+BD10+BJ10+BP10+CT10+CN10+DO10+DU10+EG10+EM10+ES10</f>
        <v>2912111.0999999996</v>
      </c>
      <c r="FO10" s="8">
        <f>I10+O10+AD10+BE10+BK10+BQ10+CU10+CO10+DP10+DV10+EH10+EN10+ET10</f>
        <v>110206.3</v>
      </c>
      <c r="FP10" s="8">
        <f>FN10+FO10</f>
        <v>3022317.3999999994</v>
      </c>
      <c r="FQ10" s="8">
        <f>AF10+CW10+DX10+EV10+FE10</f>
        <v>22015</v>
      </c>
      <c r="FR10" s="8">
        <f>AG10+CX10+DY10+EW10+FF10</f>
        <v>0</v>
      </c>
      <c r="FS10" s="8">
        <f>FQ10+FR10</f>
        <v>22015</v>
      </c>
    </row>
    <row r="11" spans="1:175" ht="12.75" customHeight="1" x14ac:dyDescent="0.2">
      <c r="A11" s="24" t="s">
        <v>21</v>
      </c>
      <c r="B11" s="61"/>
      <c r="C11" s="61"/>
      <c r="D11" s="61"/>
      <c r="E11" s="61"/>
      <c r="F11" s="61"/>
      <c r="G11" s="61"/>
      <c r="H11" s="8">
        <f t="shared" ref="H11:H31" si="14">K11</f>
        <v>3197.6</v>
      </c>
      <c r="I11" s="8">
        <f t="shared" ref="I11:I31" si="15">L11</f>
        <v>0</v>
      </c>
      <c r="J11" s="8">
        <f t="shared" ref="J11:J31" si="16">H11+I11</f>
        <v>3197.6</v>
      </c>
      <c r="K11" s="8">
        <v>3197.6</v>
      </c>
      <c r="L11" s="8">
        <v>0</v>
      </c>
      <c r="M11" s="8">
        <f t="shared" ref="M11:M31" si="17">K11+L11</f>
        <v>3197.6</v>
      </c>
      <c r="N11" s="8">
        <f>Q11+T11+W11+Z11</f>
        <v>9732480</v>
      </c>
      <c r="O11" s="8">
        <f t="shared" ref="O11:O31" si="18">R11+U11+X11+AA11</f>
        <v>0</v>
      </c>
      <c r="P11" s="8">
        <f t="shared" ref="P11:P31" si="19">N11+O11</f>
        <v>9732480</v>
      </c>
      <c r="Q11" s="8">
        <v>9145307.3000000007</v>
      </c>
      <c r="R11" s="8">
        <v>0</v>
      </c>
      <c r="S11" s="8">
        <f t="shared" ref="S11:S31" si="20">Q11+R11</f>
        <v>9145307.3000000007</v>
      </c>
      <c r="T11" s="8">
        <v>283383</v>
      </c>
      <c r="U11" s="8">
        <v>0</v>
      </c>
      <c r="V11" s="8">
        <f t="shared" ref="V11:V31" si="21">T11+U11</f>
        <v>283383</v>
      </c>
      <c r="W11" s="8">
        <v>209353</v>
      </c>
      <c r="X11" s="25">
        <v>0</v>
      </c>
      <c r="Y11" s="8">
        <f t="shared" ref="Y11:Y31" si="22">W11+X11</f>
        <v>209353</v>
      </c>
      <c r="Z11" s="8">
        <v>94436.7</v>
      </c>
      <c r="AA11" s="25">
        <v>0</v>
      </c>
      <c r="AB11" s="8">
        <f t="shared" ref="AB11:AB31" si="23">Z11+AA11</f>
        <v>94436.7</v>
      </c>
      <c r="AC11" s="8">
        <f t="shared" ref="AC11:AC15" si="24">AI11+AL11+AO11+AR11+AU11+AX11</f>
        <v>348548.7</v>
      </c>
      <c r="AD11" s="8">
        <f t="shared" ref="AD11:AD31" si="25">AM11+AP11+AS11+AV11</f>
        <v>0</v>
      </c>
      <c r="AE11" s="8">
        <f t="shared" ref="AE11:AE31" si="26">AC11+AD11</f>
        <v>348548.7</v>
      </c>
      <c r="AF11" s="8">
        <v>0</v>
      </c>
      <c r="AG11" s="8">
        <f t="shared" ref="AG11:AG31" si="27">BB11</f>
        <v>0</v>
      </c>
      <c r="AH11" s="8">
        <f t="shared" ref="AH11:AH31" si="28">BC11</f>
        <v>0</v>
      </c>
      <c r="AI11" s="8">
        <v>126252.1</v>
      </c>
      <c r="AJ11" s="8">
        <v>0</v>
      </c>
      <c r="AK11" s="8">
        <v>126252.1</v>
      </c>
      <c r="AL11" s="8">
        <v>76549.400000000009</v>
      </c>
      <c r="AM11" s="8"/>
      <c r="AN11" s="8">
        <f t="shared" ref="AN11:AN31" si="29">AL11+AM11</f>
        <v>76549.400000000009</v>
      </c>
      <c r="AO11" s="8">
        <v>20652.2</v>
      </c>
      <c r="AP11" s="8"/>
      <c r="AQ11" s="8">
        <f t="shared" ref="AQ11:AQ31" si="30">AO11+AP11</f>
        <v>20652.2</v>
      </c>
      <c r="AR11" s="8">
        <v>829.3</v>
      </c>
      <c r="AS11" s="8"/>
      <c r="AT11" s="8">
        <f t="shared" ref="AT11:AT31" si="31">AR11+AS11</f>
        <v>829.3</v>
      </c>
      <c r="AU11" s="26">
        <v>124265.7</v>
      </c>
      <c r="AV11" s="8">
        <v>0</v>
      </c>
      <c r="AW11" s="26">
        <f t="shared" ref="AW11:AW31" si="32">AU11+AV11</f>
        <v>124265.7</v>
      </c>
      <c r="AX11" s="27">
        <v>0</v>
      </c>
      <c r="AY11" s="8">
        <v>0</v>
      </c>
      <c r="AZ11" s="8">
        <v>0</v>
      </c>
      <c r="BA11" s="8">
        <v>0</v>
      </c>
      <c r="BB11" s="8">
        <v>0</v>
      </c>
      <c r="BC11" s="8">
        <v>0</v>
      </c>
      <c r="BD11" s="8">
        <f t="shared" ref="BD11:BD31" si="33">BG11</f>
        <v>178.5</v>
      </c>
      <c r="BE11" s="8">
        <f t="shared" ref="BE11:BE31" si="34">BH11</f>
        <v>0</v>
      </c>
      <c r="BF11" s="8">
        <f t="shared" ref="BF11:BF31" si="35">BI11</f>
        <v>178.5</v>
      </c>
      <c r="BG11" s="8">
        <v>178.5</v>
      </c>
      <c r="BH11" s="8">
        <v>0</v>
      </c>
      <c r="BI11" s="8">
        <v>178.5</v>
      </c>
      <c r="BJ11" s="8">
        <f t="shared" ref="BJ11:BJ31" si="36">BM11</f>
        <v>8749.2000000000007</v>
      </c>
      <c r="BK11" s="8">
        <f t="shared" ref="BK11:BK31" si="37">BN11</f>
        <v>0</v>
      </c>
      <c r="BL11" s="8">
        <f t="shared" ref="BL11:BL31" si="38">BJ11+BK11</f>
        <v>8749.2000000000007</v>
      </c>
      <c r="BM11" s="8">
        <v>8749.2000000000007</v>
      </c>
      <c r="BN11" s="8">
        <v>0</v>
      </c>
      <c r="BO11" s="8">
        <f t="shared" ref="BO11:BO31" si="39">BM11+BN11</f>
        <v>8749.2000000000007</v>
      </c>
      <c r="BP11" s="8">
        <f t="shared" ref="BP11:BP31" si="40">BS11+BV11+BY11+CB11+CE11+CH11+CK11</f>
        <v>4107.8</v>
      </c>
      <c r="BQ11" s="8">
        <f t="shared" ref="BQ11:BQ31" si="41">BT11+BW11+BZ11+CC11+CF11+CI11+CL11</f>
        <v>0</v>
      </c>
      <c r="BR11" s="8">
        <f t="shared" ref="BR11:BR31" si="42">BP11+BQ11</f>
        <v>4107.8</v>
      </c>
      <c r="BS11" s="8">
        <v>0</v>
      </c>
      <c r="BT11" s="8">
        <v>0</v>
      </c>
      <c r="BU11" s="8">
        <f t="shared" ref="BU11:BU31" si="43">BS11+BT11</f>
        <v>0</v>
      </c>
      <c r="BV11" s="8">
        <v>27</v>
      </c>
      <c r="BW11" s="8">
        <v>0</v>
      </c>
      <c r="BX11" s="8">
        <f t="shared" ref="BX11:BX31" si="44">BV11+BW11</f>
        <v>27</v>
      </c>
      <c r="BY11" s="8">
        <v>0</v>
      </c>
      <c r="BZ11" s="8"/>
      <c r="CA11" s="8">
        <f t="shared" ref="CA11:CA31" si="45">BY11+BZ11</f>
        <v>0</v>
      </c>
      <c r="CB11" s="8">
        <v>0</v>
      </c>
      <c r="CC11" s="8">
        <v>0</v>
      </c>
      <c r="CD11" s="8">
        <f t="shared" ref="CD11:CD31" si="46">CB11+CC11</f>
        <v>0</v>
      </c>
      <c r="CE11" s="8">
        <v>3000</v>
      </c>
      <c r="CF11" s="8">
        <v>0</v>
      </c>
      <c r="CG11" s="8">
        <f t="shared" ref="CG11:CG31" si="47">CE11+CF11</f>
        <v>3000</v>
      </c>
      <c r="CH11" s="8">
        <v>0</v>
      </c>
      <c r="CI11" s="8">
        <v>0</v>
      </c>
      <c r="CJ11" s="8">
        <f t="shared" ref="CJ11:CJ31" si="48">CH11+CI11</f>
        <v>0</v>
      </c>
      <c r="CK11" s="8">
        <v>1080.8</v>
      </c>
      <c r="CL11" s="8"/>
      <c r="CM11" s="8">
        <f t="shared" ref="CM11:CM31" si="49">CK11+CL11</f>
        <v>1080.8</v>
      </c>
      <c r="CN11" s="8">
        <f t="shared" ref="CN11:CN31" si="50">CQ11</f>
        <v>0</v>
      </c>
      <c r="CO11" s="8">
        <f t="shared" ref="CO11:CO31" si="51">CR11</f>
        <v>0</v>
      </c>
      <c r="CP11" s="8">
        <f t="shared" ref="CP11:CP31" si="52">CN11+CO11</f>
        <v>0</v>
      </c>
      <c r="CQ11" s="8">
        <v>0</v>
      </c>
      <c r="CR11" s="8"/>
      <c r="CS11" s="8">
        <v>0</v>
      </c>
      <c r="CT11" s="8">
        <f t="shared" ref="CT11:CT31" si="53">DI11+DL11</f>
        <v>282.60000000000014</v>
      </c>
      <c r="CU11" s="8">
        <f t="shared" ref="CU11:CU31" si="54">DJ11+DM11</f>
        <v>0</v>
      </c>
      <c r="CV11" s="8">
        <f t="shared" ref="CV11:CV31" si="55">DK11+DN11</f>
        <v>282.60000000000014</v>
      </c>
      <c r="CW11" s="8">
        <f t="shared" ref="CW11:CW31" si="56">CZ11+DC11+DF11</f>
        <v>12393.6</v>
      </c>
      <c r="CX11" s="8">
        <f t="shared" ref="CX11:CX30" si="57">DA11+DD11+DG11</f>
        <v>0</v>
      </c>
      <c r="CY11" s="8">
        <f t="shared" ref="CY11:CY31" si="58">CW11+CX11</f>
        <v>12393.6</v>
      </c>
      <c r="CZ11" s="8">
        <v>3150.4999999999995</v>
      </c>
      <c r="DA11" s="31"/>
      <c r="DB11" s="8">
        <f t="shared" ref="DB11:DB31" si="59">CZ11+DA11</f>
        <v>3150.4999999999995</v>
      </c>
      <c r="DC11" s="8">
        <v>7562.5</v>
      </c>
      <c r="DD11" s="8"/>
      <c r="DE11" s="8">
        <f t="shared" ref="DE11:DE30" si="60">DC11+DD11</f>
        <v>7562.5</v>
      </c>
      <c r="DF11" s="8">
        <v>1680.6</v>
      </c>
      <c r="DG11" s="8"/>
      <c r="DH11" s="8">
        <f t="shared" ref="DH11:DH30" si="61">DF11+DG11</f>
        <v>1680.6</v>
      </c>
      <c r="DI11" s="8">
        <v>269.50000000000011</v>
      </c>
      <c r="DJ11" s="33"/>
      <c r="DK11" s="8">
        <f t="shared" ref="DK11:DK31" si="62">DI11+DJ11</f>
        <v>269.50000000000011</v>
      </c>
      <c r="DL11" s="8">
        <v>13.1</v>
      </c>
      <c r="DM11" s="8"/>
      <c r="DN11" s="8">
        <f t="shared" ref="DN11:DN31" si="63">DL11+DM11</f>
        <v>13.1</v>
      </c>
      <c r="DO11" s="8">
        <f t="shared" ref="DO11:DO31" si="64">DR11</f>
        <v>7516.9</v>
      </c>
      <c r="DP11" s="8">
        <f t="shared" ref="DP11:DP31" si="65">DS11</f>
        <v>-877.5</v>
      </c>
      <c r="DQ11" s="8">
        <f t="shared" ref="DQ11:DQ31" si="66">DO11+DP11</f>
        <v>6639.4</v>
      </c>
      <c r="DR11" s="8">
        <v>7516.9</v>
      </c>
      <c r="DS11" s="8">
        <v>-877.5</v>
      </c>
      <c r="DT11" s="8">
        <f t="shared" ref="DT11:DT31" si="67">DR11+DS11</f>
        <v>6639.4</v>
      </c>
      <c r="DU11" s="8">
        <f t="shared" ref="DU11:DU31" si="68">EA11</f>
        <v>9518</v>
      </c>
      <c r="DV11" s="8">
        <f t="shared" ref="DV11:DV31" si="69">EB11</f>
        <v>0</v>
      </c>
      <c r="DW11" s="8">
        <f>DU11+DV11</f>
        <v>9518</v>
      </c>
      <c r="DX11" s="8">
        <f t="shared" ref="DX11:DX31" si="70">ED11</f>
        <v>446.3</v>
      </c>
      <c r="DY11" s="8">
        <f t="shared" ref="DY11:DY31" si="71">EE11</f>
        <v>0</v>
      </c>
      <c r="DZ11" s="8">
        <f t="shared" ref="DZ11:DZ31" si="72">EF11</f>
        <v>446.3</v>
      </c>
      <c r="EA11" s="8">
        <v>9518</v>
      </c>
      <c r="EB11" s="8"/>
      <c r="EC11" s="8">
        <f t="shared" ref="EC11:EC31" si="73">EA11+EB11</f>
        <v>9518</v>
      </c>
      <c r="ED11" s="8">
        <v>446.3</v>
      </c>
      <c r="EE11" s="8">
        <v>0</v>
      </c>
      <c r="EF11" s="8">
        <v>446.3</v>
      </c>
      <c r="EG11" s="8">
        <f t="shared" ref="EG11:EG31" si="74">EJ11</f>
        <v>261.8</v>
      </c>
      <c r="EH11" s="8">
        <f t="shared" ref="EH11:EH31" si="75">EK11</f>
        <v>0</v>
      </c>
      <c r="EI11" s="8">
        <f t="shared" ref="EI11:EI31" si="76">EG11+EH11</f>
        <v>261.8</v>
      </c>
      <c r="EJ11" s="8">
        <v>261.8</v>
      </c>
      <c r="EK11" s="8"/>
      <c r="EL11" s="8">
        <f t="shared" ref="EL11:EL31" si="77">EJ11+EK11</f>
        <v>261.8</v>
      </c>
      <c r="EM11" s="8">
        <v>0</v>
      </c>
      <c r="EN11" s="8">
        <v>0</v>
      </c>
      <c r="EO11" s="8">
        <v>0</v>
      </c>
      <c r="EP11" s="8">
        <v>0</v>
      </c>
      <c r="EQ11" s="8">
        <v>0</v>
      </c>
      <c r="ER11" s="8">
        <v>0</v>
      </c>
      <c r="ES11" s="8">
        <f>FB11</f>
        <v>3742.5</v>
      </c>
      <c r="ET11" s="8">
        <f t="shared" ref="ET11:ET31" si="78">FC11</f>
        <v>0</v>
      </c>
      <c r="EU11" s="8">
        <f t="shared" ref="EU11:EU31" si="79">FD11</f>
        <v>3742.5</v>
      </c>
      <c r="EV11" s="8">
        <f t="shared" ref="EV11:EV31" si="80">EY11</f>
        <v>31863.100000000002</v>
      </c>
      <c r="EW11" s="8">
        <f t="shared" si="11"/>
        <v>0</v>
      </c>
      <c r="EX11" s="8">
        <f t="shared" ref="EX11:EX31" si="81">EV11+EW11</f>
        <v>31863.100000000002</v>
      </c>
      <c r="EY11" s="8">
        <v>31863.100000000002</v>
      </c>
      <c r="EZ11" s="8"/>
      <c r="FA11" s="8">
        <f t="shared" ref="FA11:FA31" si="82">EY11+EZ11</f>
        <v>31863.100000000002</v>
      </c>
      <c r="FB11" s="8">
        <v>3742.5</v>
      </c>
      <c r="FC11" s="8">
        <v>0</v>
      </c>
      <c r="FD11" s="8">
        <v>3742.5</v>
      </c>
      <c r="FE11" s="8">
        <v>0</v>
      </c>
      <c r="FF11" s="8">
        <f t="shared" ref="FF11:FF31" si="83">FI11</f>
        <v>0</v>
      </c>
      <c r="FG11" s="8">
        <f t="shared" ref="FG11:FG31" si="84">FE11+FF11</f>
        <v>0</v>
      </c>
      <c r="FH11" s="8">
        <v>0</v>
      </c>
      <c r="FI11" s="8"/>
      <c r="FJ11" s="8">
        <v>0</v>
      </c>
      <c r="FK11" s="8">
        <f t="shared" ref="FK11:FK31" si="85">FN11+FQ11</f>
        <v>10163286.6</v>
      </c>
      <c r="FL11" s="8">
        <f t="shared" ref="FL11:FL31" si="86">FO11+FR11</f>
        <v>-877.5</v>
      </c>
      <c r="FM11" s="8">
        <f t="shared" ref="FM11:FM31" si="87">FP11+FS11</f>
        <v>10162409.1</v>
      </c>
      <c r="FN11" s="8">
        <f t="shared" ref="FN11:FN31" si="88">H11+N11+AC11+BD11+BJ11+BP11+CT11+CN11+DO11+DU11+EG11+EM11+ES11</f>
        <v>10118583.6</v>
      </c>
      <c r="FO11" s="8">
        <f t="shared" ref="FO11:FO31" si="89">I11+O11+AD11+BE11+BK11+BQ11+CU11+CO11+DP11+DV11+EH11+EN11+ET11</f>
        <v>-877.5</v>
      </c>
      <c r="FP11" s="8">
        <f t="shared" ref="FP11:FP31" si="90">FN11+FO11</f>
        <v>10117706.1</v>
      </c>
      <c r="FQ11" s="8">
        <f>AF11+CW11+DX11+EV11+FE11</f>
        <v>44703</v>
      </c>
      <c r="FR11" s="8">
        <f t="shared" ref="FR11:FR31" si="91">AG11+CX11+DY11+EW11+FF11</f>
        <v>0</v>
      </c>
      <c r="FS11" s="8">
        <f t="shared" ref="FS11:FS31" si="92">FQ11+FR11</f>
        <v>44703</v>
      </c>
    </row>
    <row r="12" spans="1:175" ht="12.75" customHeight="1" x14ac:dyDescent="0.2">
      <c r="A12" s="24" t="s">
        <v>20</v>
      </c>
      <c r="B12" s="61"/>
      <c r="C12" s="61"/>
      <c r="D12" s="61"/>
      <c r="E12" s="61"/>
      <c r="F12" s="61"/>
      <c r="G12" s="61"/>
      <c r="H12" s="8">
        <f t="shared" si="14"/>
        <v>5521.4</v>
      </c>
      <c r="I12" s="8">
        <f t="shared" si="15"/>
        <v>0</v>
      </c>
      <c r="J12" s="8">
        <f t="shared" si="16"/>
        <v>5521.4</v>
      </c>
      <c r="K12" s="8">
        <v>5521.4</v>
      </c>
      <c r="L12" s="8">
        <v>0</v>
      </c>
      <c r="M12" s="8">
        <f t="shared" si="17"/>
        <v>5521.4</v>
      </c>
      <c r="N12" s="8">
        <f t="shared" ref="N12:N16" si="93">Q12+T12+W12+Z12</f>
        <v>2782703.1999999993</v>
      </c>
      <c r="O12" s="8">
        <f t="shared" si="18"/>
        <v>0</v>
      </c>
      <c r="P12" s="8">
        <f t="shared" si="19"/>
        <v>2782703.1999999993</v>
      </c>
      <c r="Q12" s="8">
        <v>2613622.4999999995</v>
      </c>
      <c r="R12" s="8">
        <v>0</v>
      </c>
      <c r="S12" s="8">
        <f t="shared" si="20"/>
        <v>2613622.4999999995</v>
      </c>
      <c r="T12" s="8">
        <v>75511.3</v>
      </c>
      <c r="U12" s="8">
        <v>0</v>
      </c>
      <c r="V12" s="8">
        <f t="shared" si="21"/>
        <v>75511.3</v>
      </c>
      <c r="W12" s="8">
        <v>67295.399999999994</v>
      </c>
      <c r="X12" s="25">
        <v>0</v>
      </c>
      <c r="Y12" s="8">
        <f t="shared" si="22"/>
        <v>67295.399999999994</v>
      </c>
      <c r="Z12" s="8">
        <v>26274</v>
      </c>
      <c r="AA12" s="25">
        <v>0</v>
      </c>
      <c r="AB12" s="8">
        <f t="shared" si="23"/>
        <v>26274</v>
      </c>
      <c r="AC12" s="8">
        <f t="shared" si="24"/>
        <v>121261.09999999999</v>
      </c>
      <c r="AD12" s="8">
        <f t="shared" si="25"/>
        <v>7817.7</v>
      </c>
      <c r="AE12" s="8">
        <f t="shared" si="26"/>
        <v>129078.79999999999</v>
      </c>
      <c r="AF12" s="8">
        <f t="shared" ref="AF12:AF22" si="94">BA12</f>
        <v>996.1</v>
      </c>
      <c r="AG12" s="8">
        <f t="shared" si="27"/>
        <v>0</v>
      </c>
      <c r="AH12" s="8">
        <f t="shared" si="28"/>
        <v>996.1</v>
      </c>
      <c r="AI12" s="8">
        <v>55471.3</v>
      </c>
      <c r="AJ12" s="8">
        <v>0</v>
      </c>
      <c r="AK12" s="8">
        <v>55471.3</v>
      </c>
      <c r="AL12" s="8">
        <v>28807.7</v>
      </c>
      <c r="AM12" s="8"/>
      <c r="AN12" s="8">
        <f t="shared" si="29"/>
        <v>28807.7</v>
      </c>
      <c r="AO12" s="8">
        <v>9370</v>
      </c>
      <c r="AP12" s="8"/>
      <c r="AQ12" s="8">
        <f t="shared" si="30"/>
        <v>9370</v>
      </c>
      <c r="AR12" s="8">
        <v>250.2</v>
      </c>
      <c r="AS12" s="8"/>
      <c r="AT12" s="8">
        <f t="shared" si="31"/>
        <v>250.2</v>
      </c>
      <c r="AU12" s="26">
        <v>25037.599999999999</v>
      </c>
      <c r="AV12" s="8">
        <v>7817.7</v>
      </c>
      <c r="AW12" s="26">
        <f t="shared" si="32"/>
        <v>32855.299999999996</v>
      </c>
      <c r="AX12" s="27">
        <v>2324.3000000000002</v>
      </c>
      <c r="AY12" s="8">
        <v>0</v>
      </c>
      <c r="AZ12" s="8">
        <f t="shared" ref="AZ12:AZ22" si="95">AX12+AY12</f>
        <v>2324.3000000000002</v>
      </c>
      <c r="BA12" s="8">
        <v>996.1</v>
      </c>
      <c r="BB12" s="8">
        <v>0</v>
      </c>
      <c r="BC12" s="8">
        <v>996.1</v>
      </c>
      <c r="BD12" s="8">
        <f t="shared" si="33"/>
        <v>98.6</v>
      </c>
      <c r="BE12" s="8">
        <f t="shared" si="34"/>
        <v>0</v>
      </c>
      <c r="BF12" s="8">
        <f t="shared" si="35"/>
        <v>98.6</v>
      </c>
      <c r="BG12" s="8">
        <v>98.6</v>
      </c>
      <c r="BH12" s="8">
        <v>0</v>
      </c>
      <c r="BI12" s="8">
        <v>98.6</v>
      </c>
      <c r="BJ12" s="8">
        <f t="shared" si="36"/>
        <v>3697.1</v>
      </c>
      <c r="BK12" s="8">
        <f t="shared" si="37"/>
        <v>0</v>
      </c>
      <c r="BL12" s="8">
        <f t="shared" si="38"/>
        <v>3697.1</v>
      </c>
      <c r="BM12" s="8">
        <v>3697.1</v>
      </c>
      <c r="BN12" s="8">
        <v>0</v>
      </c>
      <c r="BO12" s="8">
        <f t="shared" si="39"/>
        <v>3697.1</v>
      </c>
      <c r="BP12" s="8">
        <f t="shared" si="40"/>
        <v>18565.3</v>
      </c>
      <c r="BQ12" s="8">
        <f t="shared" si="41"/>
        <v>-90</v>
      </c>
      <c r="BR12" s="8">
        <f t="shared" si="42"/>
        <v>18475.3</v>
      </c>
      <c r="BS12" s="8">
        <v>40</v>
      </c>
      <c r="BT12" s="8">
        <v>0</v>
      </c>
      <c r="BU12" s="8">
        <f t="shared" si="43"/>
        <v>40</v>
      </c>
      <c r="BV12" s="8">
        <v>90</v>
      </c>
      <c r="BW12" s="8">
        <v>-90</v>
      </c>
      <c r="BX12" s="8">
        <f t="shared" si="44"/>
        <v>0</v>
      </c>
      <c r="BY12" s="8">
        <v>0</v>
      </c>
      <c r="BZ12" s="8"/>
      <c r="CA12" s="8">
        <f t="shared" si="45"/>
        <v>0</v>
      </c>
      <c r="CB12" s="8">
        <v>0</v>
      </c>
      <c r="CC12" s="8">
        <v>0</v>
      </c>
      <c r="CD12" s="8">
        <f t="shared" si="46"/>
        <v>0</v>
      </c>
      <c r="CE12" s="8">
        <v>16300</v>
      </c>
      <c r="CF12" s="8">
        <v>0</v>
      </c>
      <c r="CG12" s="8">
        <f t="shared" si="47"/>
        <v>16300</v>
      </c>
      <c r="CH12" s="8">
        <v>1600</v>
      </c>
      <c r="CI12" s="8">
        <v>0</v>
      </c>
      <c r="CJ12" s="8">
        <f t="shared" si="48"/>
        <v>1600</v>
      </c>
      <c r="CK12" s="8">
        <v>535.29999999999995</v>
      </c>
      <c r="CL12" s="8"/>
      <c r="CM12" s="8">
        <f t="shared" si="49"/>
        <v>535.29999999999995</v>
      </c>
      <c r="CN12" s="8">
        <f t="shared" si="50"/>
        <v>0</v>
      </c>
      <c r="CO12" s="8">
        <f>CR12</f>
        <v>0</v>
      </c>
      <c r="CP12" s="8">
        <f t="shared" si="52"/>
        <v>0</v>
      </c>
      <c r="CQ12" s="8">
        <v>0</v>
      </c>
      <c r="CR12" s="8"/>
      <c r="CS12" s="8">
        <v>0</v>
      </c>
      <c r="CT12" s="8">
        <f t="shared" si="53"/>
        <v>12.7</v>
      </c>
      <c r="CU12" s="8">
        <f t="shared" si="54"/>
        <v>0</v>
      </c>
      <c r="CV12" s="8">
        <f t="shared" si="55"/>
        <v>12.7</v>
      </c>
      <c r="CW12" s="8">
        <f t="shared" si="56"/>
        <v>3361.1</v>
      </c>
      <c r="CX12" s="8">
        <f t="shared" si="57"/>
        <v>0</v>
      </c>
      <c r="CY12" s="8">
        <f t="shared" si="58"/>
        <v>3361.1</v>
      </c>
      <c r="CZ12" s="8">
        <v>0</v>
      </c>
      <c r="DA12" s="31"/>
      <c r="DB12" s="8">
        <f t="shared" si="59"/>
        <v>0</v>
      </c>
      <c r="DC12" s="8">
        <v>2520.7999999999997</v>
      </c>
      <c r="DD12" s="8"/>
      <c r="DE12" s="8">
        <f t="shared" si="60"/>
        <v>2520.7999999999997</v>
      </c>
      <c r="DF12" s="8">
        <v>840.30000000000007</v>
      </c>
      <c r="DG12" s="8"/>
      <c r="DH12" s="8">
        <f t="shared" si="61"/>
        <v>840.30000000000007</v>
      </c>
      <c r="DI12" s="8">
        <v>0</v>
      </c>
      <c r="DJ12" s="33"/>
      <c r="DK12" s="8">
        <f t="shared" si="62"/>
        <v>0</v>
      </c>
      <c r="DL12" s="8">
        <v>12.7</v>
      </c>
      <c r="DM12" s="8"/>
      <c r="DN12" s="8">
        <f t="shared" si="63"/>
        <v>12.7</v>
      </c>
      <c r="DO12" s="8">
        <f t="shared" si="64"/>
        <v>35061.4</v>
      </c>
      <c r="DP12" s="8">
        <f t="shared" si="65"/>
        <v>0</v>
      </c>
      <c r="DQ12" s="8">
        <f t="shared" si="66"/>
        <v>35061.4</v>
      </c>
      <c r="DR12" s="8">
        <v>35061.4</v>
      </c>
      <c r="DS12" s="8">
        <v>0</v>
      </c>
      <c r="DT12" s="8">
        <f t="shared" si="67"/>
        <v>35061.4</v>
      </c>
      <c r="DU12" s="8">
        <f t="shared" si="68"/>
        <v>3454.7</v>
      </c>
      <c r="DV12" s="8">
        <f t="shared" si="69"/>
        <v>0</v>
      </c>
      <c r="DW12" s="8">
        <f t="shared" ref="DW12:DW31" si="96">DU12+DV12</f>
        <v>3454.7</v>
      </c>
      <c r="DX12" s="8">
        <f t="shared" si="70"/>
        <v>182.4</v>
      </c>
      <c r="DY12" s="8">
        <f t="shared" si="71"/>
        <v>0</v>
      </c>
      <c r="DZ12" s="8">
        <f t="shared" si="72"/>
        <v>182.4</v>
      </c>
      <c r="EA12" s="8">
        <v>3454.7</v>
      </c>
      <c r="EB12" s="8"/>
      <c r="EC12" s="8">
        <f t="shared" si="73"/>
        <v>3454.7</v>
      </c>
      <c r="ED12" s="8">
        <v>182.4</v>
      </c>
      <c r="EE12" s="8">
        <v>0</v>
      </c>
      <c r="EF12" s="8">
        <v>182.4</v>
      </c>
      <c r="EG12" s="8">
        <f t="shared" si="74"/>
        <v>156.79999999999998</v>
      </c>
      <c r="EH12" s="8">
        <f t="shared" si="75"/>
        <v>0</v>
      </c>
      <c r="EI12" s="8">
        <f t="shared" si="76"/>
        <v>156.79999999999998</v>
      </c>
      <c r="EJ12" s="8">
        <v>156.79999999999998</v>
      </c>
      <c r="EK12" s="8"/>
      <c r="EL12" s="8">
        <f t="shared" si="77"/>
        <v>156.79999999999998</v>
      </c>
      <c r="EM12" s="8">
        <v>0</v>
      </c>
      <c r="EN12" s="8">
        <v>0</v>
      </c>
      <c r="EO12" s="8">
        <v>0</v>
      </c>
      <c r="EP12" s="8">
        <v>0</v>
      </c>
      <c r="EQ12" s="8">
        <v>0</v>
      </c>
      <c r="ER12" s="8">
        <v>0</v>
      </c>
      <c r="ES12" s="8">
        <f t="shared" ref="ES12:ES31" si="97">FB12</f>
        <v>1123</v>
      </c>
      <c r="ET12" s="8">
        <f t="shared" si="78"/>
        <v>0</v>
      </c>
      <c r="EU12" s="8">
        <f t="shared" si="79"/>
        <v>1123</v>
      </c>
      <c r="EV12" s="8">
        <f t="shared" si="80"/>
        <v>9221</v>
      </c>
      <c r="EW12" s="8">
        <f t="shared" si="11"/>
        <v>0</v>
      </c>
      <c r="EX12" s="8">
        <f t="shared" si="81"/>
        <v>9221</v>
      </c>
      <c r="EY12" s="8">
        <v>9221</v>
      </c>
      <c r="EZ12" s="8"/>
      <c r="FA12" s="8">
        <f t="shared" si="82"/>
        <v>9221</v>
      </c>
      <c r="FB12" s="8">
        <v>1123</v>
      </c>
      <c r="FC12" s="8">
        <v>0</v>
      </c>
      <c r="FD12" s="8">
        <v>1123</v>
      </c>
      <c r="FE12" s="8">
        <v>0</v>
      </c>
      <c r="FF12" s="8">
        <f t="shared" si="83"/>
        <v>0</v>
      </c>
      <c r="FG12" s="8">
        <f t="shared" si="84"/>
        <v>0</v>
      </c>
      <c r="FH12" s="8">
        <v>0</v>
      </c>
      <c r="FI12" s="8"/>
      <c r="FJ12" s="8">
        <v>0</v>
      </c>
      <c r="FK12" s="8">
        <f>FN12+FQ12</f>
        <v>2985415.8999999994</v>
      </c>
      <c r="FL12" s="8">
        <f t="shared" si="86"/>
        <v>7727.7</v>
      </c>
      <c r="FM12" s="8">
        <f t="shared" si="87"/>
        <v>2993143.5999999996</v>
      </c>
      <c r="FN12" s="8">
        <f t="shared" si="88"/>
        <v>2971655.2999999993</v>
      </c>
      <c r="FO12" s="8">
        <f t="shared" si="89"/>
        <v>7727.7</v>
      </c>
      <c r="FP12" s="8">
        <f t="shared" si="90"/>
        <v>2979382.9999999995</v>
      </c>
      <c r="FQ12" s="8">
        <f t="shared" ref="FQ12:FQ31" si="98">AF12+CW12+DX12+EV12+FE12</f>
        <v>13760.599999999999</v>
      </c>
      <c r="FR12" s="8">
        <f t="shared" si="91"/>
        <v>0</v>
      </c>
      <c r="FS12" s="8">
        <f t="shared" si="92"/>
        <v>13760.599999999999</v>
      </c>
    </row>
    <row r="13" spans="1:175" ht="12.75" customHeight="1" x14ac:dyDescent="0.2">
      <c r="A13" s="24" t="s">
        <v>19</v>
      </c>
      <c r="B13" s="61"/>
      <c r="C13" s="61"/>
      <c r="D13" s="61"/>
      <c r="E13" s="61"/>
      <c r="F13" s="61"/>
      <c r="G13" s="61"/>
      <c r="H13" s="8">
        <f t="shared" si="14"/>
        <v>4712.8999999999996</v>
      </c>
      <c r="I13" s="8">
        <f t="shared" si="15"/>
        <v>-516</v>
      </c>
      <c r="J13" s="8">
        <f t="shared" si="16"/>
        <v>4196.8999999999996</v>
      </c>
      <c r="K13" s="8">
        <v>4712.8999999999996</v>
      </c>
      <c r="L13" s="8">
        <v>-516</v>
      </c>
      <c r="M13" s="8">
        <f t="shared" si="17"/>
        <v>4196.8999999999996</v>
      </c>
      <c r="N13" s="8">
        <f t="shared" si="93"/>
        <v>7038228.3000000007</v>
      </c>
      <c r="O13" s="8">
        <f t="shared" si="18"/>
        <v>55348.5</v>
      </c>
      <c r="P13" s="8">
        <f t="shared" si="19"/>
        <v>7093576.8000000007</v>
      </c>
      <c r="Q13" s="8">
        <v>6575916.6000000006</v>
      </c>
      <c r="R13" s="8">
        <v>82472.100000000006</v>
      </c>
      <c r="S13" s="8">
        <f t="shared" si="20"/>
        <v>6658388.7000000002</v>
      </c>
      <c r="T13" s="8">
        <v>237174.5</v>
      </c>
      <c r="U13" s="8">
        <v>-4316.6000000000004</v>
      </c>
      <c r="V13" s="8">
        <f t="shared" si="21"/>
        <v>232857.9</v>
      </c>
      <c r="W13" s="8">
        <v>163601</v>
      </c>
      <c r="X13" s="25">
        <v>-22807</v>
      </c>
      <c r="Y13" s="8">
        <f t="shared" si="22"/>
        <v>140794</v>
      </c>
      <c r="Z13" s="8">
        <v>61536.2</v>
      </c>
      <c r="AA13" s="25">
        <v>0</v>
      </c>
      <c r="AB13" s="8">
        <f t="shared" si="23"/>
        <v>61536.2</v>
      </c>
      <c r="AC13" s="8">
        <f t="shared" si="24"/>
        <v>283575.90000000002</v>
      </c>
      <c r="AD13" s="8">
        <f t="shared" si="25"/>
        <v>8729.2000000000007</v>
      </c>
      <c r="AE13" s="8">
        <f t="shared" si="26"/>
        <v>292305.10000000003</v>
      </c>
      <c r="AF13" s="8">
        <v>0</v>
      </c>
      <c r="AG13" s="8">
        <f t="shared" si="27"/>
        <v>0</v>
      </c>
      <c r="AH13" s="8">
        <f t="shared" si="28"/>
        <v>0</v>
      </c>
      <c r="AI13" s="8">
        <v>98116.3</v>
      </c>
      <c r="AJ13" s="8">
        <v>0</v>
      </c>
      <c r="AK13" s="8">
        <v>98116.3</v>
      </c>
      <c r="AL13" s="8">
        <v>74786.8</v>
      </c>
      <c r="AM13" s="8"/>
      <c r="AN13" s="8">
        <f t="shared" si="29"/>
        <v>74786.8</v>
      </c>
      <c r="AO13" s="8">
        <v>18587</v>
      </c>
      <c r="AP13" s="8"/>
      <c r="AQ13" s="8">
        <f t="shared" si="30"/>
        <v>18587</v>
      </c>
      <c r="AR13" s="8">
        <v>1382.2</v>
      </c>
      <c r="AS13" s="8"/>
      <c r="AT13" s="8">
        <f t="shared" si="31"/>
        <v>1382.2</v>
      </c>
      <c r="AU13" s="26">
        <v>90703.599999999991</v>
      </c>
      <c r="AV13" s="8">
        <v>8729.2000000000007</v>
      </c>
      <c r="AW13" s="26">
        <f t="shared" si="32"/>
        <v>99432.799999999988</v>
      </c>
      <c r="AX13" s="27">
        <v>0</v>
      </c>
      <c r="AY13" s="8">
        <v>0</v>
      </c>
      <c r="AZ13" s="8">
        <v>0</v>
      </c>
      <c r="BA13" s="8">
        <v>0</v>
      </c>
      <c r="BB13" s="8">
        <v>0</v>
      </c>
      <c r="BC13" s="8">
        <v>0</v>
      </c>
      <c r="BD13" s="8">
        <f t="shared" si="33"/>
        <v>1127.3</v>
      </c>
      <c r="BE13" s="8">
        <f t="shared" si="34"/>
        <v>0</v>
      </c>
      <c r="BF13" s="8">
        <f t="shared" si="35"/>
        <v>1127.3</v>
      </c>
      <c r="BG13" s="8">
        <v>1127.3</v>
      </c>
      <c r="BH13" s="8">
        <v>0</v>
      </c>
      <c r="BI13" s="8">
        <v>1127.3</v>
      </c>
      <c r="BJ13" s="8">
        <f t="shared" si="36"/>
        <v>7260.5999999999995</v>
      </c>
      <c r="BK13" s="8">
        <f t="shared" si="37"/>
        <v>107</v>
      </c>
      <c r="BL13" s="8">
        <f t="shared" si="38"/>
        <v>7367.5999999999995</v>
      </c>
      <c r="BM13" s="8">
        <v>7260.5999999999995</v>
      </c>
      <c r="BN13" s="8">
        <v>107</v>
      </c>
      <c r="BO13" s="8">
        <f t="shared" si="39"/>
        <v>7367.5999999999995</v>
      </c>
      <c r="BP13" s="8">
        <f t="shared" si="40"/>
        <v>148934.5</v>
      </c>
      <c r="BQ13" s="8">
        <f t="shared" si="41"/>
        <v>8000</v>
      </c>
      <c r="BR13" s="8">
        <f t="shared" si="42"/>
        <v>156934.5</v>
      </c>
      <c r="BS13" s="8">
        <v>1846.7</v>
      </c>
      <c r="BT13" s="8">
        <v>0</v>
      </c>
      <c r="BU13" s="8">
        <f t="shared" si="43"/>
        <v>1846.7</v>
      </c>
      <c r="BV13" s="8">
        <v>119600</v>
      </c>
      <c r="BW13" s="8">
        <v>8000</v>
      </c>
      <c r="BX13" s="8">
        <f t="shared" si="44"/>
        <v>127600</v>
      </c>
      <c r="BY13" s="8">
        <v>0</v>
      </c>
      <c r="BZ13" s="8"/>
      <c r="CA13" s="8">
        <f t="shared" si="45"/>
        <v>0</v>
      </c>
      <c r="CB13" s="8">
        <v>0</v>
      </c>
      <c r="CC13" s="8">
        <v>0</v>
      </c>
      <c r="CD13" s="8">
        <f t="shared" si="46"/>
        <v>0</v>
      </c>
      <c r="CE13" s="8">
        <v>26300</v>
      </c>
      <c r="CF13" s="8">
        <v>0</v>
      </c>
      <c r="CG13" s="8">
        <f t="shared" si="47"/>
        <v>26300</v>
      </c>
      <c r="CH13" s="8">
        <v>0</v>
      </c>
      <c r="CI13" s="8">
        <v>0</v>
      </c>
      <c r="CJ13" s="8">
        <f t="shared" si="48"/>
        <v>0</v>
      </c>
      <c r="CK13" s="8">
        <v>1187.8</v>
      </c>
      <c r="CL13" s="8"/>
      <c r="CM13" s="8">
        <f t="shared" si="49"/>
        <v>1187.8</v>
      </c>
      <c r="CN13" s="8">
        <f t="shared" si="50"/>
        <v>0</v>
      </c>
      <c r="CO13" s="8">
        <f t="shared" si="51"/>
        <v>0</v>
      </c>
      <c r="CP13" s="8">
        <f t="shared" si="52"/>
        <v>0</v>
      </c>
      <c r="CQ13" s="8">
        <v>0</v>
      </c>
      <c r="CR13" s="8"/>
      <c r="CS13" s="8">
        <v>0</v>
      </c>
      <c r="CT13" s="8">
        <f t="shared" si="53"/>
        <v>49</v>
      </c>
      <c r="CU13" s="8">
        <f t="shared" si="54"/>
        <v>0</v>
      </c>
      <c r="CV13" s="8">
        <f t="shared" si="55"/>
        <v>49</v>
      </c>
      <c r="CW13" s="8">
        <f t="shared" si="56"/>
        <v>22791.4</v>
      </c>
      <c r="CX13" s="8">
        <f t="shared" si="57"/>
        <v>0</v>
      </c>
      <c r="CY13" s="8">
        <f t="shared" si="58"/>
        <v>22791.4</v>
      </c>
      <c r="CZ13" s="8">
        <v>0</v>
      </c>
      <c r="DA13" s="31"/>
      <c r="DB13" s="8">
        <f t="shared" si="59"/>
        <v>0</v>
      </c>
      <c r="DC13" s="8">
        <v>17466.7</v>
      </c>
      <c r="DD13" s="8"/>
      <c r="DE13" s="8">
        <f t="shared" si="60"/>
        <v>17466.7</v>
      </c>
      <c r="DF13" s="8">
        <v>5324.7</v>
      </c>
      <c r="DG13" s="8"/>
      <c r="DH13" s="8">
        <f t="shared" si="61"/>
        <v>5324.7</v>
      </c>
      <c r="DI13" s="8">
        <v>0</v>
      </c>
      <c r="DJ13" s="33"/>
      <c r="DK13" s="8">
        <f t="shared" si="62"/>
        <v>0</v>
      </c>
      <c r="DL13" s="8">
        <v>49</v>
      </c>
      <c r="DM13" s="8"/>
      <c r="DN13" s="8">
        <f t="shared" si="63"/>
        <v>49</v>
      </c>
      <c r="DO13" s="8">
        <f t="shared" si="64"/>
        <v>2316</v>
      </c>
      <c r="DP13" s="8">
        <f t="shared" si="65"/>
        <v>-481.9</v>
      </c>
      <c r="DQ13" s="8">
        <f t="shared" si="66"/>
        <v>1834.1</v>
      </c>
      <c r="DR13" s="8">
        <v>2316</v>
      </c>
      <c r="DS13" s="8">
        <v>-481.9</v>
      </c>
      <c r="DT13" s="8">
        <f t="shared" si="67"/>
        <v>1834.1</v>
      </c>
      <c r="DU13" s="8">
        <f t="shared" si="68"/>
        <v>5710.8</v>
      </c>
      <c r="DV13" s="8">
        <f t="shared" si="69"/>
        <v>0</v>
      </c>
      <c r="DW13" s="8">
        <f t="shared" si="96"/>
        <v>5710.8</v>
      </c>
      <c r="DX13" s="8">
        <f t="shared" si="70"/>
        <v>324.10000000000002</v>
      </c>
      <c r="DY13" s="8">
        <f t="shared" si="71"/>
        <v>0</v>
      </c>
      <c r="DZ13" s="8">
        <f t="shared" si="72"/>
        <v>324.10000000000002</v>
      </c>
      <c r="EA13" s="8">
        <v>5710.8</v>
      </c>
      <c r="EB13" s="8"/>
      <c r="EC13" s="8">
        <f t="shared" si="73"/>
        <v>5710.8</v>
      </c>
      <c r="ED13" s="8">
        <v>324.10000000000002</v>
      </c>
      <c r="EE13" s="8">
        <v>0</v>
      </c>
      <c r="EF13" s="8">
        <v>324.10000000000002</v>
      </c>
      <c r="EG13" s="8">
        <f t="shared" si="74"/>
        <v>261.8</v>
      </c>
      <c r="EH13" s="8">
        <f t="shared" si="75"/>
        <v>0</v>
      </c>
      <c r="EI13" s="8">
        <f t="shared" si="76"/>
        <v>261.8</v>
      </c>
      <c r="EJ13" s="8">
        <v>261.8</v>
      </c>
      <c r="EK13" s="8"/>
      <c r="EL13" s="8">
        <f t="shared" si="77"/>
        <v>261.8</v>
      </c>
      <c r="EM13" s="8">
        <v>0</v>
      </c>
      <c r="EN13" s="8">
        <v>0</v>
      </c>
      <c r="EO13" s="8">
        <v>0</v>
      </c>
      <c r="EP13" s="8">
        <v>0</v>
      </c>
      <c r="EQ13" s="8">
        <v>0</v>
      </c>
      <c r="ER13" s="8">
        <v>0</v>
      </c>
      <c r="ES13" s="8">
        <f t="shared" si="97"/>
        <v>3119.1</v>
      </c>
      <c r="ET13" s="8">
        <f t="shared" si="78"/>
        <v>0</v>
      </c>
      <c r="EU13" s="8">
        <f t="shared" si="79"/>
        <v>3119.1</v>
      </c>
      <c r="EV13" s="8">
        <f t="shared" si="80"/>
        <v>25609.100000000002</v>
      </c>
      <c r="EW13" s="8">
        <f t="shared" si="11"/>
        <v>0</v>
      </c>
      <c r="EX13" s="8">
        <f>EV13+EW13</f>
        <v>25609.100000000002</v>
      </c>
      <c r="EY13" s="8">
        <v>25609.100000000002</v>
      </c>
      <c r="EZ13" s="8"/>
      <c r="FA13" s="8">
        <f t="shared" si="82"/>
        <v>25609.100000000002</v>
      </c>
      <c r="FB13" s="8">
        <v>3119.1</v>
      </c>
      <c r="FC13" s="8">
        <v>0</v>
      </c>
      <c r="FD13" s="8">
        <v>3119.1</v>
      </c>
      <c r="FE13" s="8">
        <v>0</v>
      </c>
      <c r="FF13" s="8">
        <f t="shared" si="83"/>
        <v>0</v>
      </c>
      <c r="FG13" s="8">
        <f t="shared" si="84"/>
        <v>0</v>
      </c>
      <c r="FH13" s="8">
        <v>0</v>
      </c>
      <c r="FI13" s="8"/>
      <c r="FJ13" s="8">
        <v>0</v>
      </c>
      <c r="FK13" s="8">
        <f t="shared" si="85"/>
        <v>7544020.7999999998</v>
      </c>
      <c r="FL13" s="8">
        <f>FO13+FR13</f>
        <v>71186.8</v>
      </c>
      <c r="FM13" s="8">
        <f t="shared" si="87"/>
        <v>7615207.5999999996</v>
      </c>
      <c r="FN13" s="8">
        <f t="shared" si="88"/>
        <v>7495296.2000000002</v>
      </c>
      <c r="FO13" s="8">
        <f t="shared" si="89"/>
        <v>71186.8</v>
      </c>
      <c r="FP13" s="8">
        <f t="shared" si="90"/>
        <v>7566483</v>
      </c>
      <c r="FQ13" s="8">
        <f t="shared" si="98"/>
        <v>48724.600000000006</v>
      </c>
      <c r="FR13" s="8">
        <f t="shared" si="91"/>
        <v>0</v>
      </c>
      <c r="FS13" s="8">
        <f t="shared" si="92"/>
        <v>48724.600000000006</v>
      </c>
    </row>
    <row r="14" spans="1:175" ht="12.75" customHeight="1" x14ac:dyDescent="0.2">
      <c r="A14" s="24" t="s">
        <v>18</v>
      </c>
      <c r="B14" s="61"/>
      <c r="C14" s="61"/>
      <c r="D14" s="61"/>
      <c r="E14" s="61"/>
      <c r="F14" s="61"/>
      <c r="G14" s="61"/>
      <c r="H14" s="8">
        <f t="shared" si="14"/>
        <v>888.4</v>
      </c>
      <c r="I14" s="8">
        <f t="shared" si="15"/>
        <v>0</v>
      </c>
      <c r="J14" s="8">
        <f t="shared" si="16"/>
        <v>888.4</v>
      </c>
      <c r="K14" s="8">
        <v>888.4</v>
      </c>
      <c r="L14" s="8">
        <v>0</v>
      </c>
      <c r="M14" s="8">
        <f t="shared" si="17"/>
        <v>888.4</v>
      </c>
      <c r="N14" s="8">
        <f t="shared" si="93"/>
        <v>1621644.4</v>
      </c>
      <c r="O14" s="8">
        <f t="shared" si="18"/>
        <v>68691.199999999997</v>
      </c>
      <c r="P14" s="8">
        <f t="shared" si="19"/>
        <v>1690335.5999999999</v>
      </c>
      <c r="Q14" s="8">
        <v>1508347.5</v>
      </c>
      <c r="R14" s="8">
        <v>68691.199999999997</v>
      </c>
      <c r="S14" s="8">
        <f t="shared" si="20"/>
        <v>1577038.7</v>
      </c>
      <c r="T14" s="8">
        <v>54513</v>
      </c>
      <c r="U14" s="8">
        <v>0</v>
      </c>
      <c r="V14" s="8">
        <f t="shared" si="21"/>
        <v>54513</v>
      </c>
      <c r="W14" s="8">
        <v>39057</v>
      </c>
      <c r="X14" s="25">
        <v>0</v>
      </c>
      <c r="Y14" s="8">
        <f t="shared" si="22"/>
        <v>39057</v>
      </c>
      <c r="Z14" s="8">
        <v>19726.900000000001</v>
      </c>
      <c r="AA14" s="25">
        <v>0</v>
      </c>
      <c r="AB14" s="8">
        <f t="shared" si="23"/>
        <v>19726.900000000001</v>
      </c>
      <c r="AC14" s="8">
        <f t="shared" si="24"/>
        <v>85492.9</v>
      </c>
      <c r="AD14" s="8">
        <f t="shared" si="25"/>
        <v>1693.7</v>
      </c>
      <c r="AE14" s="8">
        <f t="shared" si="26"/>
        <v>87186.599999999991</v>
      </c>
      <c r="AF14" s="8">
        <v>0</v>
      </c>
      <c r="AG14" s="8">
        <f t="shared" si="27"/>
        <v>0</v>
      </c>
      <c r="AH14" s="8">
        <f t="shared" si="28"/>
        <v>0</v>
      </c>
      <c r="AI14" s="8">
        <v>39573.4</v>
      </c>
      <c r="AJ14" s="8">
        <v>0</v>
      </c>
      <c r="AK14" s="8">
        <v>39573.4</v>
      </c>
      <c r="AL14" s="8">
        <v>16280.1</v>
      </c>
      <c r="AM14" s="8"/>
      <c r="AN14" s="8">
        <f t="shared" si="29"/>
        <v>16280.1</v>
      </c>
      <c r="AO14" s="8">
        <v>7496</v>
      </c>
      <c r="AP14" s="8"/>
      <c r="AQ14" s="8">
        <f t="shared" si="30"/>
        <v>7496</v>
      </c>
      <c r="AR14" s="8">
        <v>125.4</v>
      </c>
      <c r="AS14" s="8"/>
      <c r="AT14" s="8">
        <f t="shared" si="31"/>
        <v>125.4</v>
      </c>
      <c r="AU14" s="26">
        <v>22018</v>
      </c>
      <c r="AV14" s="8">
        <v>1693.7</v>
      </c>
      <c r="AW14" s="26">
        <f t="shared" si="32"/>
        <v>23711.7</v>
      </c>
      <c r="AX14" s="27">
        <v>0</v>
      </c>
      <c r="AY14" s="8">
        <v>0</v>
      </c>
      <c r="AZ14" s="8">
        <v>0</v>
      </c>
      <c r="BA14" s="8">
        <v>0</v>
      </c>
      <c r="BB14" s="8">
        <v>0</v>
      </c>
      <c r="BC14" s="8">
        <v>0</v>
      </c>
      <c r="BD14" s="8">
        <f t="shared" si="33"/>
        <v>202.1</v>
      </c>
      <c r="BE14" s="8">
        <f t="shared" si="34"/>
        <v>0</v>
      </c>
      <c r="BF14" s="8">
        <f t="shared" si="35"/>
        <v>202.1</v>
      </c>
      <c r="BG14" s="8">
        <v>202.1</v>
      </c>
      <c r="BH14" s="8">
        <v>0</v>
      </c>
      <c r="BI14" s="8">
        <v>202.1</v>
      </c>
      <c r="BJ14" s="8">
        <f t="shared" si="36"/>
        <v>3359.2</v>
      </c>
      <c r="BK14" s="8">
        <f t="shared" si="37"/>
        <v>0</v>
      </c>
      <c r="BL14" s="8">
        <f t="shared" si="38"/>
        <v>3359.2</v>
      </c>
      <c r="BM14" s="8">
        <v>3359.2</v>
      </c>
      <c r="BN14" s="8">
        <v>0</v>
      </c>
      <c r="BO14" s="8">
        <f t="shared" si="39"/>
        <v>3359.2</v>
      </c>
      <c r="BP14" s="8">
        <f t="shared" si="40"/>
        <v>5095.3</v>
      </c>
      <c r="BQ14" s="8">
        <f t="shared" si="41"/>
        <v>0</v>
      </c>
      <c r="BR14" s="8">
        <f t="shared" si="42"/>
        <v>5095.3</v>
      </c>
      <c r="BS14" s="8">
        <v>0</v>
      </c>
      <c r="BT14" s="8">
        <v>0</v>
      </c>
      <c r="BU14" s="8">
        <f t="shared" si="43"/>
        <v>0</v>
      </c>
      <c r="BV14" s="8">
        <v>2200</v>
      </c>
      <c r="BW14" s="8">
        <v>0</v>
      </c>
      <c r="BX14" s="8">
        <f t="shared" si="44"/>
        <v>2200</v>
      </c>
      <c r="BY14" s="8">
        <v>0</v>
      </c>
      <c r="BZ14" s="8"/>
      <c r="CA14" s="8">
        <f t="shared" si="45"/>
        <v>0</v>
      </c>
      <c r="CB14" s="8">
        <v>0</v>
      </c>
      <c r="CC14" s="8">
        <v>0</v>
      </c>
      <c r="CD14" s="8">
        <f t="shared" si="46"/>
        <v>0</v>
      </c>
      <c r="CE14" s="8">
        <v>2500</v>
      </c>
      <c r="CF14" s="8">
        <v>0</v>
      </c>
      <c r="CG14" s="8">
        <f t="shared" si="47"/>
        <v>2500</v>
      </c>
      <c r="CH14" s="8">
        <v>0</v>
      </c>
      <c r="CI14" s="8">
        <v>0</v>
      </c>
      <c r="CJ14" s="8">
        <f t="shared" si="48"/>
        <v>0</v>
      </c>
      <c r="CK14" s="8">
        <v>395.3</v>
      </c>
      <c r="CL14" s="8"/>
      <c r="CM14" s="8">
        <f t="shared" si="49"/>
        <v>395.3</v>
      </c>
      <c r="CN14" s="8">
        <f t="shared" si="50"/>
        <v>0</v>
      </c>
      <c r="CO14" s="8">
        <f t="shared" si="51"/>
        <v>0</v>
      </c>
      <c r="CP14" s="8">
        <f t="shared" si="52"/>
        <v>0</v>
      </c>
      <c r="CQ14" s="8">
        <v>0</v>
      </c>
      <c r="CR14" s="8"/>
      <c r="CS14" s="8">
        <v>0</v>
      </c>
      <c r="CT14" s="8">
        <f t="shared" si="53"/>
        <v>14.899999999999999</v>
      </c>
      <c r="CU14" s="8">
        <f t="shared" si="54"/>
        <v>0</v>
      </c>
      <c r="CV14" s="8">
        <f t="shared" si="55"/>
        <v>14.899999999999999</v>
      </c>
      <c r="CW14" s="8">
        <f t="shared" si="56"/>
        <v>5881.9000000000005</v>
      </c>
      <c r="CX14" s="8">
        <f t="shared" si="57"/>
        <v>0</v>
      </c>
      <c r="CY14" s="8">
        <f t="shared" si="58"/>
        <v>5881.9000000000005</v>
      </c>
      <c r="CZ14" s="8">
        <v>0</v>
      </c>
      <c r="DA14" s="31"/>
      <c r="DB14" s="8">
        <f t="shared" si="59"/>
        <v>0</v>
      </c>
      <c r="DC14" s="8">
        <v>5041.6000000000004</v>
      </c>
      <c r="DD14" s="8"/>
      <c r="DE14" s="8">
        <f t="shared" si="60"/>
        <v>5041.6000000000004</v>
      </c>
      <c r="DF14" s="8">
        <v>840.3</v>
      </c>
      <c r="DG14" s="8"/>
      <c r="DH14" s="8">
        <f t="shared" si="61"/>
        <v>840.3</v>
      </c>
      <c r="DI14" s="8">
        <v>0</v>
      </c>
      <c r="DJ14" s="33"/>
      <c r="DK14" s="8">
        <f t="shared" si="62"/>
        <v>0</v>
      </c>
      <c r="DL14" s="8">
        <v>14.899999999999999</v>
      </c>
      <c r="DM14" s="8"/>
      <c r="DN14" s="8">
        <f t="shared" si="63"/>
        <v>14.899999999999999</v>
      </c>
      <c r="DO14" s="8">
        <f t="shared" si="64"/>
        <v>7545.7000000000007</v>
      </c>
      <c r="DP14" s="8">
        <f t="shared" si="65"/>
        <v>0</v>
      </c>
      <c r="DQ14" s="8">
        <f t="shared" si="66"/>
        <v>7545.7000000000007</v>
      </c>
      <c r="DR14" s="8">
        <v>7545.7000000000007</v>
      </c>
      <c r="DS14" s="8">
        <v>0</v>
      </c>
      <c r="DT14" s="8">
        <f t="shared" si="67"/>
        <v>7545.7000000000007</v>
      </c>
      <c r="DU14" s="8">
        <f t="shared" si="68"/>
        <v>1727.3000000000002</v>
      </c>
      <c r="DV14" s="8">
        <f t="shared" si="69"/>
        <v>0</v>
      </c>
      <c r="DW14" s="8">
        <f t="shared" si="96"/>
        <v>1727.3000000000002</v>
      </c>
      <c r="DX14" s="8">
        <f t="shared" si="70"/>
        <v>62</v>
      </c>
      <c r="DY14" s="8">
        <f t="shared" si="71"/>
        <v>0</v>
      </c>
      <c r="DZ14" s="8">
        <f t="shared" si="72"/>
        <v>62</v>
      </c>
      <c r="EA14" s="8">
        <v>1727.3000000000002</v>
      </c>
      <c r="EB14" s="8"/>
      <c r="EC14" s="8">
        <f t="shared" si="73"/>
        <v>1727.3000000000002</v>
      </c>
      <c r="ED14" s="8">
        <v>62</v>
      </c>
      <c r="EE14" s="8">
        <v>0</v>
      </c>
      <c r="EF14" s="8">
        <v>62</v>
      </c>
      <c r="EG14" s="8">
        <f t="shared" si="74"/>
        <v>156.79999999999998</v>
      </c>
      <c r="EH14" s="8">
        <f t="shared" si="75"/>
        <v>0</v>
      </c>
      <c r="EI14" s="8">
        <f t="shared" si="76"/>
        <v>156.79999999999998</v>
      </c>
      <c r="EJ14" s="8">
        <v>156.79999999999998</v>
      </c>
      <c r="EK14" s="8"/>
      <c r="EL14" s="8">
        <f t="shared" si="77"/>
        <v>156.79999999999998</v>
      </c>
      <c r="EM14" s="8">
        <v>0</v>
      </c>
      <c r="EN14" s="8">
        <v>0</v>
      </c>
      <c r="EO14" s="8">
        <v>0</v>
      </c>
      <c r="EP14" s="8">
        <v>0</v>
      </c>
      <c r="EQ14" s="8">
        <v>0</v>
      </c>
      <c r="ER14" s="8">
        <v>0</v>
      </c>
      <c r="ES14" s="8">
        <f t="shared" si="97"/>
        <v>790.9</v>
      </c>
      <c r="ET14" s="8">
        <f t="shared" si="78"/>
        <v>0</v>
      </c>
      <c r="EU14" s="8">
        <f t="shared" si="79"/>
        <v>790.9</v>
      </c>
      <c r="EV14" s="8">
        <f t="shared" si="80"/>
        <v>6352.4</v>
      </c>
      <c r="EW14" s="8">
        <f t="shared" si="11"/>
        <v>0</v>
      </c>
      <c r="EX14" s="8">
        <f t="shared" si="81"/>
        <v>6352.4</v>
      </c>
      <c r="EY14" s="8">
        <v>6352.4</v>
      </c>
      <c r="EZ14" s="8"/>
      <c r="FA14" s="8">
        <f t="shared" si="82"/>
        <v>6352.4</v>
      </c>
      <c r="FB14" s="8">
        <v>790.9</v>
      </c>
      <c r="FC14" s="8">
        <v>0</v>
      </c>
      <c r="FD14" s="8">
        <v>790.9</v>
      </c>
      <c r="FE14" s="8">
        <v>0</v>
      </c>
      <c r="FF14" s="8">
        <f t="shared" si="83"/>
        <v>0</v>
      </c>
      <c r="FG14" s="8">
        <f t="shared" si="84"/>
        <v>0</v>
      </c>
      <c r="FH14" s="8">
        <v>0</v>
      </c>
      <c r="FI14" s="8"/>
      <c r="FJ14" s="8">
        <v>0</v>
      </c>
      <c r="FK14" s="8">
        <f t="shared" si="85"/>
        <v>1739214.1999999997</v>
      </c>
      <c r="FL14" s="8">
        <f t="shared" si="86"/>
        <v>70384.899999999994</v>
      </c>
      <c r="FM14" s="8">
        <f t="shared" si="87"/>
        <v>1809599.0999999996</v>
      </c>
      <c r="FN14" s="8">
        <f t="shared" si="88"/>
        <v>1726917.8999999997</v>
      </c>
      <c r="FO14" s="8">
        <f t="shared" si="89"/>
        <v>70384.899999999994</v>
      </c>
      <c r="FP14" s="8">
        <f t="shared" si="90"/>
        <v>1797302.7999999996</v>
      </c>
      <c r="FQ14" s="8">
        <f t="shared" si="98"/>
        <v>12296.3</v>
      </c>
      <c r="FR14" s="8">
        <f t="shared" si="91"/>
        <v>0</v>
      </c>
      <c r="FS14" s="8">
        <f t="shared" si="92"/>
        <v>12296.3</v>
      </c>
    </row>
    <row r="15" spans="1:175" ht="12.75" customHeight="1" x14ac:dyDescent="0.2">
      <c r="A15" s="24" t="s">
        <v>17</v>
      </c>
      <c r="B15" s="61"/>
      <c r="C15" s="61"/>
      <c r="D15" s="61"/>
      <c r="E15" s="61"/>
      <c r="F15" s="61"/>
      <c r="G15" s="61"/>
      <c r="H15" s="8">
        <f t="shared" si="14"/>
        <v>828.5</v>
      </c>
      <c r="I15" s="8">
        <f t="shared" si="15"/>
        <v>0</v>
      </c>
      <c r="J15" s="8">
        <f t="shared" si="16"/>
        <v>828.5</v>
      </c>
      <c r="K15" s="8">
        <v>828.5</v>
      </c>
      <c r="L15" s="8">
        <v>0</v>
      </c>
      <c r="M15" s="8">
        <f t="shared" si="17"/>
        <v>828.5</v>
      </c>
      <c r="N15" s="8">
        <f t="shared" si="93"/>
        <v>1112224.4000000001</v>
      </c>
      <c r="O15" s="8">
        <f t="shared" si="18"/>
        <v>0</v>
      </c>
      <c r="P15" s="8">
        <f t="shared" si="19"/>
        <v>1112224.4000000001</v>
      </c>
      <c r="Q15" s="8">
        <v>1034834.6</v>
      </c>
      <c r="R15" s="8">
        <v>0</v>
      </c>
      <c r="S15" s="8">
        <f t="shared" si="20"/>
        <v>1034834.6</v>
      </c>
      <c r="T15" s="8">
        <v>35965</v>
      </c>
      <c r="U15" s="8">
        <v>0</v>
      </c>
      <c r="V15" s="8">
        <f t="shared" si="21"/>
        <v>35965</v>
      </c>
      <c r="W15" s="8">
        <v>31924</v>
      </c>
      <c r="X15" s="25">
        <v>0</v>
      </c>
      <c r="Y15" s="8">
        <f t="shared" si="22"/>
        <v>31924</v>
      </c>
      <c r="Z15" s="8">
        <v>9500.7999999999993</v>
      </c>
      <c r="AA15" s="25">
        <v>0</v>
      </c>
      <c r="AB15" s="8">
        <f t="shared" si="23"/>
        <v>9500.7999999999993</v>
      </c>
      <c r="AC15" s="8">
        <f t="shared" si="24"/>
        <v>112938.40000000001</v>
      </c>
      <c r="AD15" s="8">
        <f t="shared" si="25"/>
        <v>0</v>
      </c>
      <c r="AE15" s="8">
        <f t="shared" si="26"/>
        <v>112938.40000000001</v>
      </c>
      <c r="AF15" s="8">
        <v>0</v>
      </c>
      <c r="AG15" s="8">
        <f t="shared" si="27"/>
        <v>0</v>
      </c>
      <c r="AH15" s="8">
        <f t="shared" si="28"/>
        <v>0</v>
      </c>
      <c r="AI15" s="8">
        <v>73577.399999999994</v>
      </c>
      <c r="AJ15" s="8">
        <v>0</v>
      </c>
      <c r="AK15" s="8">
        <v>73577.399999999994</v>
      </c>
      <c r="AL15" s="8">
        <v>15543.5</v>
      </c>
      <c r="AM15" s="8"/>
      <c r="AN15" s="8">
        <f t="shared" si="29"/>
        <v>15543.5</v>
      </c>
      <c r="AO15" s="8">
        <v>7017.6</v>
      </c>
      <c r="AP15" s="8"/>
      <c r="AQ15" s="8">
        <f t="shared" si="30"/>
        <v>7017.6</v>
      </c>
      <c r="AR15" s="8">
        <v>118.60000000000001</v>
      </c>
      <c r="AS15" s="8"/>
      <c r="AT15" s="8">
        <f t="shared" si="31"/>
        <v>118.60000000000001</v>
      </c>
      <c r="AU15" s="26">
        <v>16681.3</v>
      </c>
      <c r="AV15" s="8">
        <v>0</v>
      </c>
      <c r="AW15" s="26">
        <f t="shared" si="32"/>
        <v>16681.3</v>
      </c>
      <c r="AX15" s="27">
        <v>0</v>
      </c>
      <c r="AY15" s="8">
        <v>0</v>
      </c>
      <c r="AZ15" s="8">
        <v>0</v>
      </c>
      <c r="BA15" s="8">
        <v>0</v>
      </c>
      <c r="BB15" s="8">
        <v>0</v>
      </c>
      <c r="BC15" s="8">
        <v>0</v>
      </c>
      <c r="BD15" s="8">
        <f t="shared" si="33"/>
        <v>250.9</v>
      </c>
      <c r="BE15" s="8">
        <f t="shared" si="34"/>
        <v>0</v>
      </c>
      <c r="BF15" s="8">
        <f t="shared" si="35"/>
        <v>250.9</v>
      </c>
      <c r="BG15" s="8">
        <v>250.9</v>
      </c>
      <c r="BH15" s="8">
        <v>0</v>
      </c>
      <c r="BI15" s="8">
        <v>250.9</v>
      </c>
      <c r="BJ15" s="8">
        <f t="shared" si="36"/>
        <v>1627.8</v>
      </c>
      <c r="BK15" s="8">
        <f t="shared" si="37"/>
        <v>0</v>
      </c>
      <c r="BL15" s="8">
        <f t="shared" si="38"/>
        <v>1627.8</v>
      </c>
      <c r="BM15" s="8">
        <v>1627.8</v>
      </c>
      <c r="BN15" s="8">
        <v>0</v>
      </c>
      <c r="BO15" s="8">
        <f t="shared" si="39"/>
        <v>1627.8</v>
      </c>
      <c r="BP15" s="8">
        <f t="shared" si="40"/>
        <v>32219.3</v>
      </c>
      <c r="BQ15" s="8">
        <f t="shared" si="41"/>
        <v>2000</v>
      </c>
      <c r="BR15" s="8">
        <f t="shared" si="42"/>
        <v>34219.300000000003</v>
      </c>
      <c r="BS15" s="8">
        <v>0</v>
      </c>
      <c r="BT15" s="8">
        <v>0</v>
      </c>
      <c r="BU15" s="8">
        <f t="shared" si="43"/>
        <v>0</v>
      </c>
      <c r="BV15" s="8">
        <v>31200</v>
      </c>
      <c r="BW15" s="8">
        <v>2000</v>
      </c>
      <c r="BX15" s="8">
        <f t="shared" si="44"/>
        <v>33200</v>
      </c>
      <c r="BY15" s="8">
        <v>0</v>
      </c>
      <c r="BZ15" s="8"/>
      <c r="CA15" s="8">
        <f t="shared" si="45"/>
        <v>0</v>
      </c>
      <c r="CB15" s="8">
        <v>700</v>
      </c>
      <c r="CC15" s="8">
        <v>0</v>
      </c>
      <c r="CD15" s="8">
        <f t="shared" si="46"/>
        <v>700</v>
      </c>
      <c r="CE15" s="8">
        <v>0</v>
      </c>
      <c r="CF15" s="8">
        <v>0</v>
      </c>
      <c r="CG15" s="8">
        <f t="shared" si="47"/>
        <v>0</v>
      </c>
      <c r="CH15" s="8">
        <v>0</v>
      </c>
      <c r="CI15" s="8">
        <v>0</v>
      </c>
      <c r="CJ15" s="8">
        <f t="shared" si="48"/>
        <v>0</v>
      </c>
      <c r="CK15" s="8">
        <v>319.3</v>
      </c>
      <c r="CL15" s="8"/>
      <c r="CM15" s="8">
        <f t="shared" si="49"/>
        <v>319.3</v>
      </c>
      <c r="CN15" s="8">
        <f t="shared" si="50"/>
        <v>0</v>
      </c>
      <c r="CO15" s="8">
        <f t="shared" si="51"/>
        <v>0</v>
      </c>
      <c r="CP15" s="8">
        <f t="shared" si="52"/>
        <v>0</v>
      </c>
      <c r="CQ15" s="8">
        <v>0</v>
      </c>
      <c r="CR15" s="8"/>
      <c r="CS15" s="8">
        <v>0</v>
      </c>
      <c r="CT15" s="8">
        <f t="shared" si="53"/>
        <v>6.8999999999999995</v>
      </c>
      <c r="CU15" s="8">
        <f t="shared" si="54"/>
        <v>0</v>
      </c>
      <c r="CV15" s="8">
        <f t="shared" si="55"/>
        <v>6.8999999999999995</v>
      </c>
      <c r="CW15" s="8">
        <f t="shared" si="56"/>
        <v>840.30000000000007</v>
      </c>
      <c r="CX15" s="8">
        <f t="shared" si="57"/>
        <v>0</v>
      </c>
      <c r="CY15" s="8">
        <f t="shared" si="58"/>
        <v>840.30000000000007</v>
      </c>
      <c r="CZ15" s="8">
        <v>0</v>
      </c>
      <c r="DA15" s="31"/>
      <c r="DB15" s="8">
        <f t="shared" si="59"/>
        <v>0</v>
      </c>
      <c r="DC15" s="8">
        <v>840.30000000000007</v>
      </c>
      <c r="DD15" s="8"/>
      <c r="DE15" s="8">
        <f t="shared" si="60"/>
        <v>840.30000000000007</v>
      </c>
      <c r="DF15" s="8">
        <v>0</v>
      </c>
      <c r="DG15" s="8"/>
      <c r="DH15" s="8">
        <f t="shared" si="61"/>
        <v>0</v>
      </c>
      <c r="DI15" s="8">
        <v>0</v>
      </c>
      <c r="DJ15" s="33"/>
      <c r="DK15" s="8">
        <f t="shared" si="62"/>
        <v>0</v>
      </c>
      <c r="DL15" s="8">
        <v>6.8999999999999995</v>
      </c>
      <c r="DM15" s="8"/>
      <c r="DN15" s="8">
        <f t="shared" si="63"/>
        <v>6.8999999999999995</v>
      </c>
      <c r="DO15" s="8">
        <f t="shared" si="64"/>
        <v>4981.3</v>
      </c>
      <c r="DP15" s="8">
        <f t="shared" si="65"/>
        <v>-1417.5</v>
      </c>
      <c r="DQ15" s="8">
        <f t="shared" si="66"/>
        <v>3563.8</v>
      </c>
      <c r="DR15" s="8">
        <v>4981.3</v>
      </c>
      <c r="DS15" s="8">
        <v>-1417.5</v>
      </c>
      <c r="DT15" s="8">
        <f t="shared" si="67"/>
        <v>3563.8</v>
      </c>
      <c r="DU15" s="8">
        <f t="shared" si="68"/>
        <v>1617.1000000000001</v>
      </c>
      <c r="DV15" s="8">
        <f t="shared" si="69"/>
        <v>0</v>
      </c>
      <c r="DW15" s="8">
        <f t="shared" si="96"/>
        <v>1617.1000000000001</v>
      </c>
      <c r="DX15" s="8">
        <f t="shared" si="70"/>
        <v>62</v>
      </c>
      <c r="DY15" s="8">
        <f t="shared" si="71"/>
        <v>0</v>
      </c>
      <c r="DZ15" s="8">
        <f t="shared" si="72"/>
        <v>62</v>
      </c>
      <c r="EA15" s="8">
        <v>1617.1000000000001</v>
      </c>
      <c r="EB15" s="8"/>
      <c r="EC15" s="8">
        <f t="shared" si="73"/>
        <v>1617.1000000000001</v>
      </c>
      <c r="ED15" s="8">
        <v>62</v>
      </c>
      <c r="EE15" s="8">
        <v>0</v>
      </c>
      <c r="EF15" s="8">
        <v>62</v>
      </c>
      <c r="EG15" s="8">
        <f t="shared" si="74"/>
        <v>112.19999999999999</v>
      </c>
      <c r="EH15" s="8">
        <f t="shared" si="75"/>
        <v>0</v>
      </c>
      <c r="EI15" s="8">
        <f t="shared" si="76"/>
        <v>112.19999999999999</v>
      </c>
      <c r="EJ15" s="8">
        <v>112.19999999999999</v>
      </c>
      <c r="EK15" s="8"/>
      <c r="EL15" s="8">
        <f t="shared" si="77"/>
        <v>112.19999999999999</v>
      </c>
      <c r="EM15" s="8">
        <v>0</v>
      </c>
      <c r="EN15" s="8">
        <v>0</v>
      </c>
      <c r="EO15" s="8">
        <v>0</v>
      </c>
      <c r="EP15" s="8">
        <v>0</v>
      </c>
      <c r="EQ15" s="8">
        <v>0</v>
      </c>
      <c r="ER15" s="8">
        <v>0</v>
      </c>
      <c r="ES15" s="8">
        <f t="shared" si="97"/>
        <v>749.2</v>
      </c>
      <c r="ET15" s="8">
        <f t="shared" si="78"/>
        <v>0</v>
      </c>
      <c r="EU15" s="8">
        <f t="shared" si="79"/>
        <v>749.2</v>
      </c>
      <c r="EV15" s="8">
        <f t="shared" si="80"/>
        <v>5951.8</v>
      </c>
      <c r="EW15" s="8">
        <f t="shared" si="11"/>
        <v>0</v>
      </c>
      <c r="EX15" s="8">
        <f t="shared" si="81"/>
        <v>5951.8</v>
      </c>
      <c r="EY15" s="8">
        <v>5951.8</v>
      </c>
      <c r="EZ15" s="8"/>
      <c r="FA15" s="8">
        <f t="shared" si="82"/>
        <v>5951.8</v>
      </c>
      <c r="FB15" s="8">
        <v>749.2</v>
      </c>
      <c r="FC15" s="8">
        <v>0</v>
      </c>
      <c r="FD15" s="8">
        <v>749.2</v>
      </c>
      <c r="FE15" s="8">
        <v>0</v>
      </c>
      <c r="FF15" s="8">
        <f t="shared" si="83"/>
        <v>0</v>
      </c>
      <c r="FG15" s="8">
        <f t="shared" si="84"/>
        <v>0</v>
      </c>
      <c r="FH15" s="8">
        <v>0</v>
      </c>
      <c r="FI15" s="8"/>
      <c r="FJ15" s="8">
        <v>0</v>
      </c>
      <c r="FK15" s="8">
        <f t="shared" si="85"/>
        <v>1274410.1000000001</v>
      </c>
      <c r="FL15" s="8">
        <f t="shared" si="86"/>
        <v>582.5</v>
      </c>
      <c r="FM15" s="8">
        <f t="shared" si="87"/>
        <v>1274992.6000000001</v>
      </c>
      <c r="FN15" s="8">
        <f t="shared" si="88"/>
        <v>1267556</v>
      </c>
      <c r="FO15" s="8">
        <f t="shared" si="89"/>
        <v>582.5</v>
      </c>
      <c r="FP15" s="8">
        <f t="shared" si="90"/>
        <v>1268138.5</v>
      </c>
      <c r="FQ15" s="8">
        <f t="shared" si="98"/>
        <v>6854.1</v>
      </c>
      <c r="FR15" s="8">
        <f t="shared" si="91"/>
        <v>0</v>
      </c>
      <c r="FS15" s="8">
        <f t="shared" si="92"/>
        <v>6854.1</v>
      </c>
    </row>
    <row r="16" spans="1:175" ht="12.75" customHeight="1" x14ac:dyDescent="0.2">
      <c r="A16" s="24" t="s">
        <v>16</v>
      </c>
      <c r="B16" s="61"/>
      <c r="C16" s="61"/>
      <c r="D16" s="61"/>
      <c r="E16" s="61"/>
      <c r="F16" s="61"/>
      <c r="G16" s="61"/>
      <c r="H16" s="8">
        <f t="shared" si="14"/>
        <v>992.2</v>
      </c>
      <c r="I16" s="8">
        <f t="shared" si="15"/>
        <v>0</v>
      </c>
      <c r="J16" s="8">
        <f t="shared" si="16"/>
        <v>992.2</v>
      </c>
      <c r="K16" s="8">
        <v>992.2</v>
      </c>
      <c r="L16" s="8">
        <v>0</v>
      </c>
      <c r="M16" s="8">
        <f t="shared" si="17"/>
        <v>992.2</v>
      </c>
      <c r="N16" s="8">
        <f t="shared" si="93"/>
        <v>1580854.7000000002</v>
      </c>
      <c r="O16" s="8">
        <f t="shared" si="18"/>
        <v>11430.1</v>
      </c>
      <c r="P16" s="8">
        <f t="shared" si="19"/>
        <v>1592284.8000000003</v>
      </c>
      <c r="Q16" s="8">
        <v>1478223.1</v>
      </c>
      <c r="R16" s="8">
        <v>8730.1</v>
      </c>
      <c r="S16" s="8">
        <f t="shared" si="20"/>
        <v>1486953.2000000002</v>
      </c>
      <c r="T16" s="8">
        <v>46739</v>
      </c>
      <c r="U16" s="8">
        <v>2700</v>
      </c>
      <c r="V16" s="8">
        <f t="shared" si="21"/>
        <v>49439</v>
      </c>
      <c r="W16" s="8">
        <v>41816</v>
      </c>
      <c r="X16" s="25">
        <v>0</v>
      </c>
      <c r="Y16" s="8">
        <f t="shared" si="22"/>
        <v>41816</v>
      </c>
      <c r="Z16" s="8">
        <v>14076.6</v>
      </c>
      <c r="AA16" s="25">
        <v>0</v>
      </c>
      <c r="AB16" s="8">
        <f t="shared" si="23"/>
        <v>14076.6</v>
      </c>
      <c r="AC16" s="8">
        <f t="shared" ref="AC16:AC31" si="99">AI16+AL16+AO16+AR16+AU16+AX16</f>
        <v>71481.3</v>
      </c>
      <c r="AD16" s="8">
        <f t="shared" si="25"/>
        <v>0</v>
      </c>
      <c r="AE16" s="8">
        <f t="shared" si="26"/>
        <v>71481.3</v>
      </c>
      <c r="AF16" s="8">
        <v>0</v>
      </c>
      <c r="AG16" s="8">
        <f t="shared" si="27"/>
        <v>0</v>
      </c>
      <c r="AH16" s="8">
        <f t="shared" si="28"/>
        <v>0</v>
      </c>
      <c r="AI16" s="8">
        <v>30263.7</v>
      </c>
      <c r="AJ16" s="8">
        <v>0</v>
      </c>
      <c r="AK16" s="8">
        <v>30263.7</v>
      </c>
      <c r="AL16" s="8">
        <v>16280.1</v>
      </c>
      <c r="AM16" s="8"/>
      <c r="AN16" s="8">
        <f t="shared" si="29"/>
        <v>16280.1</v>
      </c>
      <c r="AO16" s="8">
        <v>7496</v>
      </c>
      <c r="AP16" s="8"/>
      <c r="AQ16" s="8">
        <f t="shared" si="30"/>
        <v>7496</v>
      </c>
      <c r="AR16" s="8">
        <v>125.4</v>
      </c>
      <c r="AS16" s="8"/>
      <c r="AT16" s="8">
        <f t="shared" si="31"/>
        <v>125.4</v>
      </c>
      <c r="AU16" s="26">
        <v>17316.099999999999</v>
      </c>
      <c r="AV16" s="8">
        <v>0</v>
      </c>
      <c r="AW16" s="26">
        <f t="shared" si="32"/>
        <v>17316.099999999999</v>
      </c>
      <c r="AX16" s="27">
        <v>0</v>
      </c>
      <c r="AY16" s="8">
        <v>0</v>
      </c>
      <c r="AZ16" s="8">
        <v>0</v>
      </c>
      <c r="BA16" s="8">
        <v>0</v>
      </c>
      <c r="BB16" s="8">
        <v>0</v>
      </c>
      <c r="BC16" s="8">
        <v>0</v>
      </c>
      <c r="BD16" s="8">
        <f t="shared" si="33"/>
        <v>57.8</v>
      </c>
      <c r="BE16" s="8">
        <f t="shared" si="34"/>
        <v>0</v>
      </c>
      <c r="BF16" s="8">
        <f t="shared" si="35"/>
        <v>57.8</v>
      </c>
      <c r="BG16" s="8">
        <v>57.8</v>
      </c>
      <c r="BH16" s="8">
        <v>0</v>
      </c>
      <c r="BI16" s="8">
        <v>57.8</v>
      </c>
      <c r="BJ16" s="8">
        <f t="shared" si="36"/>
        <v>3144.1</v>
      </c>
      <c r="BK16" s="8">
        <f t="shared" si="37"/>
        <v>0</v>
      </c>
      <c r="BL16" s="8">
        <f t="shared" si="38"/>
        <v>3144.1</v>
      </c>
      <c r="BM16" s="8">
        <v>3144.1</v>
      </c>
      <c r="BN16" s="8">
        <v>0</v>
      </c>
      <c r="BO16" s="8">
        <f t="shared" si="39"/>
        <v>3144.1</v>
      </c>
      <c r="BP16" s="8">
        <f t="shared" si="40"/>
        <v>6323.3</v>
      </c>
      <c r="BQ16" s="8">
        <f t="shared" si="41"/>
        <v>0</v>
      </c>
      <c r="BR16" s="8">
        <f t="shared" si="42"/>
        <v>6323.3</v>
      </c>
      <c r="BS16" s="8">
        <v>0</v>
      </c>
      <c r="BT16" s="8">
        <v>0</v>
      </c>
      <c r="BU16" s="8">
        <f t="shared" si="43"/>
        <v>0</v>
      </c>
      <c r="BV16" s="8">
        <v>5700</v>
      </c>
      <c r="BW16" s="8">
        <v>0</v>
      </c>
      <c r="BX16" s="8">
        <f t="shared" si="44"/>
        <v>5700</v>
      </c>
      <c r="BY16" s="8">
        <v>0</v>
      </c>
      <c r="BZ16" s="8"/>
      <c r="CA16" s="8">
        <f t="shared" si="45"/>
        <v>0</v>
      </c>
      <c r="CB16" s="8">
        <v>0</v>
      </c>
      <c r="CC16" s="8">
        <v>0</v>
      </c>
      <c r="CD16" s="8">
        <f t="shared" si="46"/>
        <v>0</v>
      </c>
      <c r="CE16" s="8">
        <v>0</v>
      </c>
      <c r="CF16" s="8">
        <v>0</v>
      </c>
      <c r="CG16" s="8">
        <f t="shared" si="47"/>
        <v>0</v>
      </c>
      <c r="CH16" s="8">
        <v>0</v>
      </c>
      <c r="CI16" s="8">
        <v>0</v>
      </c>
      <c r="CJ16" s="8">
        <f t="shared" si="48"/>
        <v>0</v>
      </c>
      <c r="CK16" s="8">
        <v>623.29999999999995</v>
      </c>
      <c r="CL16" s="8"/>
      <c r="CM16" s="8">
        <f t="shared" si="49"/>
        <v>623.29999999999995</v>
      </c>
      <c r="CN16" s="8">
        <f t="shared" si="50"/>
        <v>0</v>
      </c>
      <c r="CO16" s="8">
        <f t="shared" si="51"/>
        <v>0</v>
      </c>
      <c r="CP16" s="8">
        <f t="shared" si="52"/>
        <v>0</v>
      </c>
      <c r="CQ16" s="8">
        <v>0</v>
      </c>
      <c r="CR16" s="8"/>
      <c r="CS16" s="8">
        <v>0</v>
      </c>
      <c r="CT16" s="8">
        <f t="shared" si="53"/>
        <v>10.4</v>
      </c>
      <c r="CU16" s="8">
        <f t="shared" si="54"/>
        <v>0</v>
      </c>
      <c r="CV16" s="8">
        <f t="shared" si="55"/>
        <v>10.4</v>
      </c>
      <c r="CW16" s="8">
        <f t="shared" si="56"/>
        <v>4201.3999999999996</v>
      </c>
      <c r="CX16" s="8">
        <f t="shared" si="57"/>
        <v>0</v>
      </c>
      <c r="CY16" s="8">
        <f t="shared" si="58"/>
        <v>4201.3999999999996</v>
      </c>
      <c r="CZ16" s="8">
        <v>0</v>
      </c>
      <c r="DA16" s="31"/>
      <c r="DB16" s="8">
        <f t="shared" si="59"/>
        <v>0</v>
      </c>
      <c r="DC16" s="8">
        <v>3361.0999999999995</v>
      </c>
      <c r="DD16" s="8"/>
      <c r="DE16" s="8">
        <f t="shared" si="60"/>
        <v>3361.0999999999995</v>
      </c>
      <c r="DF16" s="8">
        <v>840.30000000000007</v>
      </c>
      <c r="DG16" s="8"/>
      <c r="DH16" s="8">
        <f t="shared" si="61"/>
        <v>840.30000000000007</v>
      </c>
      <c r="DI16" s="8">
        <v>0</v>
      </c>
      <c r="DJ16" s="33"/>
      <c r="DK16" s="8">
        <f t="shared" si="62"/>
        <v>0</v>
      </c>
      <c r="DL16" s="8">
        <v>10.4</v>
      </c>
      <c r="DM16" s="8"/>
      <c r="DN16" s="8">
        <f t="shared" si="63"/>
        <v>10.4</v>
      </c>
      <c r="DO16" s="8">
        <v>0</v>
      </c>
      <c r="DP16" s="8">
        <f t="shared" si="65"/>
        <v>0</v>
      </c>
      <c r="DQ16" s="8">
        <f t="shared" si="66"/>
        <v>0</v>
      </c>
      <c r="DR16" s="8">
        <v>0</v>
      </c>
      <c r="DS16" s="8">
        <v>0</v>
      </c>
      <c r="DT16" s="8">
        <f t="shared" si="67"/>
        <v>0</v>
      </c>
      <c r="DU16" s="8">
        <f t="shared" si="68"/>
        <v>1727.3000000000002</v>
      </c>
      <c r="DV16" s="8">
        <f t="shared" si="69"/>
        <v>0</v>
      </c>
      <c r="DW16" s="8">
        <f t="shared" si="96"/>
        <v>1727.3000000000002</v>
      </c>
      <c r="DX16" s="8">
        <f t="shared" si="70"/>
        <v>35.4</v>
      </c>
      <c r="DY16" s="8">
        <f t="shared" si="71"/>
        <v>0</v>
      </c>
      <c r="DZ16" s="8">
        <f t="shared" si="72"/>
        <v>35.4</v>
      </c>
      <c r="EA16" s="8">
        <v>1727.3000000000002</v>
      </c>
      <c r="EB16" s="8"/>
      <c r="EC16" s="8">
        <f t="shared" si="73"/>
        <v>1727.3000000000002</v>
      </c>
      <c r="ED16" s="8">
        <v>35.4</v>
      </c>
      <c r="EE16" s="8">
        <v>0</v>
      </c>
      <c r="EF16" s="8">
        <v>35.4</v>
      </c>
      <c r="EG16" s="8">
        <f t="shared" si="74"/>
        <v>156.79999999999998</v>
      </c>
      <c r="EH16" s="8">
        <f t="shared" si="75"/>
        <v>0</v>
      </c>
      <c r="EI16" s="8">
        <f t="shared" si="76"/>
        <v>156.79999999999998</v>
      </c>
      <c r="EJ16" s="8">
        <v>156.79999999999998</v>
      </c>
      <c r="EK16" s="8"/>
      <c r="EL16" s="8">
        <f t="shared" si="77"/>
        <v>156.79999999999998</v>
      </c>
      <c r="EM16" s="8">
        <v>0</v>
      </c>
      <c r="EN16" s="8">
        <v>0</v>
      </c>
      <c r="EO16" s="8">
        <v>0</v>
      </c>
      <c r="EP16" s="8">
        <v>0</v>
      </c>
      <c r="EQ16" s="8">
        <v>0</v>
      </c>
      <c r="ER16" s="8">
        <v>0</v>
      </c>
      <c r="ES16" s="8">
        <f t="shared" si="97"/>
        <v>790.9</v>
      </c>
      <c r="ET16" s="8">
        <f t="shared" si="78"/>
        <v>0</v>
      </c>
      <c r="EU16" s="8">
        <f t="shared" si="79"/>
        <v>790.9</v>
      </c>
      <c r="EV16" s="8">
        <f t="shared" si="80"/>
        <v>6192.2</v>
      </c>
      <c r="EW16" s="8">
        <f t="shared" si="11"/>
        <v>0</v>
      </c>
      <c r="EX16" s="8">
        <f t="shared" si="81"/>
        <v>6192.2</v>
      </c>
      <c r="EY16" s="8">
        <v>6192.2</v>
      </c>
      <c r="EZ16" s="8"/>
      <c r="FA16" s="8">
        <f t="shared" si="82"/>
        <v>6192.2</v>
      </c>
      <c r="FB16" s="8">
        <v>790.9</v>
      </c>
      <c r="FC16" s="8">
        <v>0</v>
      </c>
      <c r="FD16" s="8">
        <v>790.9</v>
      </c>
      <c r="FE16" s="8">
        <v>0</v>
      </c>
      <c r="FF16" s="8">
        <f t="shared" si="83"/>
        <v>0</v>
      </c>
      <c r="FG16" s="8">
        <f t="shared" si="84"/>
        <v>0</v>
      </c>
      <c r="FH16" s="8">
        <v>0</v>
      </c>
      <c r="FI16" s="8"/>
      <c r="FJ16" s="8">
        <v>0</v>
      </c>
      <c r="FK16" s="8">
        <f t="shared" si="85"/>
        <v>1675967.8000000003</v>
      </c>
      <c r="FL16" s="8">
        <f t="shared" si="86"/>
        <v>11430.1</v>
      </c>
      <c r="FM16" s="8">
        <f t="shared" si="87"/>
        <v>1687397.9000000004</v>
      </c>
      <c r="FN16" s="8">
        <f t="shared" si="88"/>
        <v>1665538.8000000003</v>
      </c>
      <c r="FO16" s="8">
        <f t="shared" si="89"/>
        <v>11430.1</v>
      </c>
      <c r="FP16" s="8">
        <f t="shared" si="90"/>
        <v>1676968.9000000004</v>
      </c>
      <c r="FQ16" s="8">
        <f t="shared" si="98"/>
        <v>10429</v>
      </c>
      <c r="FR16" s="8">
        <f t="shared" si="91"/>
        <v>0</v>
      </c>
      <c r="FS16" s="8">
        <f t="shared" si="92"/>
        <v>10429</v>
      </c>
    </row>
    <row r="17" spans="1:175" ht="12.75" customHeight="1" x14ac:dyDescent="0.2">
      <c r="A17" s="24" t="s">
        <v>15</v>
      </c>
      <c r="B17" s="61"/>
      <c r="C17" s="61"/>
      <c r="D17" s="61"/>
      <c r="E17" s="61"/>
      <c r="F17" s="61"/>
      <c r="G17" s="61"/>
      <c r="H17" s="8">
        <f t="shared" si="14"/>
        <v>336.5</v>
      </c>
      <c r="I17" s="8">
        <f t="shared" si="15"/>
        <v>0</v>
      </c>
      <c r="J17" s="8">
        <f t="shared" si="16"/>
        <v>336.5</v>
      </c>
      <c r="K17" s="8">
        <v>336.5</v>
      </c>
      <c r="L17" s="8">
        <v>0</v>
      </c>
      <c r="M17" s="8">
        <f t="shared" si="17"/>
        <v>336.5</v>
      </c>
      <c r="N17" s="8">
        <f t="shared" ref="N17:N31" si="100">Q17+T17+W17+Z17</f>
        <v>1152700.2999999998</v>
      </c>
      <c r="O17" s="8">
        <f t="shared" si="18"/>
        <v>-1806.9</v>
      </c>
      <c r="P17" s="8">
        <f t="shared" si="19"/>
        <v>1150893.3999999999</v>
      </c>
      <c r="Q17" s="8">
        <v>1066349.9999999998</v>
      </c>
      <c r="R17" s="8">
        <v>-1701.9</v>
      </c>
      <c r="S17" s="8">
        <f t="shared" si="20"/>
        <v>1064648.0999999999</v>
      </c>
      <c r="T17" s="8">
        <v>48095</v>
      </c>
      <c r="U17" s="8">
        <v>0</v>
      </c>
      <c r="V17" s="8">
        <f t="shared" si="21"/>
        <v>48095</v>
      </c>
      <c r="W17" s="8">
        <v>29543</v>
      </c>
      <c r="X17" s="25">
        <v>0</v>
      </c>
      <c r="Y17" s="8">
        <f t="shared" si="22"/>
        <v>29543</v>
      </c>
      <c r="Z17" s="8">
        <v>8712.2999999999993</v>
      </c>
      <c r="AA17" s="25">
        <v>-105</v>
      </c>
      <c r="AB17" s="8">
        <f t="shared" si="23"/>
        <v>8607.2999999999993</v>
      </c>
      <c r="AC17" s="8">
        <f t="shared" si="99"/>
        <v>83945.600000000006</v>
      </c>
      <c r="AD17" s="8">
        <f t="shared" si="25"/>
        <v>0</v>
      </c>
      <c r="AE17" s="8">
        <f t="shared" si="26"/>
        <v>83945.600000000006</v>
      </c>
      <c r="AF17" s="8">
        <v>0</v>
      </c>
      <c r="AG17" s="8">
        <f t="shared" si="27"/>
        <v>0</v>
      </c>
      <c r="AH17" s="8">
        <f t="shared" si="28"/>
        <v>0</v>
      </c>
      <c r="AI17" s="8">
        <v>51866.9</v>
      </c>
      <c r="AJ17" s="8">
        <v>0</v>
      </c>
      <c r="AK17" s="8">
        <v>51866.9</v>
      </c>
      <c r="AL17" s="8">
        <v>15473.300000000001</v>
      </c>
      <c r="AM17" s="8"/>
      <c r="AN17" s="8">
        <f t="shared" si="29"/>
        <v>15473.300000000001</v>
      </c>
      <c r="AO17" s="8">
        <v>7017.6</v>
      </c>
      <c r="AP17" s="8"/>
      <c r="AQ17" s="8">
        <f t="shared" si="30"/>
        <v>7017.6</v>
      </c>
      <c r="AR17" s="8">
        <v>118.60000000000001</v>
      </c>
      <c r="AS17" s="8"/>
      <c r="AT17" s="8">
        <f t="shared" si="31"/>
        <v>118.60000000000001</v>
      </c>
      <c r="AU17" s="26">
        <v>9469.2000000000007</v>
      </c>
      <c r="AV17" s="8">
        <v>0</v>
      </c>
      <c r="AW17" s="26">
        <f t="shared" si="32"/>
        <v>9469.2000000000007</v>
      </c>
      <c r="AX17" s="27">
        <v>0</v>
      </c>
      <c r="AY17" s="8">
        <v>0</v>
      </c>
      <c r="AZ17" s="8">
        <v>0</v>
      </c>
      <c r="BA17" s="8">
        <v>0</v>
      </c>
      <c r="BB17" s="8">
        <v>0</v>
      </c>
      <c r="BC17" s="8">
        <v>0</v>
      </c>
      <c r="BD17" s="8">
        <f t="shared" si="33"/>
        <v>239.1</v>
      </c>
      <c r="BE17" s="8">
        <f t="shared" si="34"/>
        <v>0</v>
      </c>
      <c r="BF17" s="8">
        <f t="shared" si="35"/>
        <v>239.1</v>
      </c>
      <c r="BG17" s="8">
        <v>239.1</v>
      </c>
      <c r="BH17" s="8">
        <v>0</v>
      </c>
      <c r="BI17" s="8">
        <v>239.1</v>
      </c>
      <c r="BJ17" s="8">
        <f t="shared" si="36"/>
        <v>1774.4</v>
      </c>
      <c r="BK17" s="8">
        <f t="shared" si="37"/>
        <v>-143</v>
      </c>
      <c r="BL17" s="8">
        <f t="shared" si="38"/>
        <v>1631.4</v>
      </c>
      <c r="BM17" s="8">
        <v>1774.4</v>
      </c>
      <c r="BN17" s="8">
        <v>-143</v>
      </c>
      <c r="BO17" s="8">
        <f t="shared" si="39"/>
        <v>1631.4</v>
      </c>
      <c r="BP17" s="8">
        <f t="shared" si="40"/>
        <v>3114.3</v>
      </c>
      <c r="BQ17" s="8">
        <f t="shared" si="41"/>
        <v>-2253.1</v>
      </c>
      <c r="BR17" s="8">
        <f t="shared" si="42"/>
        <v>861.20000000000027</v>
      </c>
      <c r="BS17" s="8">
        <v>0</v>
      </c>
      <c r="BT17" s="8">
        <v>0</v>
      </c>
      <c r="BU17" s="8">
        <f t="shared" si="43"/>
        <v>0</v>
      </c>
      <c r="BV17" s="8">
        <v>2800</v>
      </c>
      <c r="BW17" s="8">
        <v>-2253.1</v>
      </c>
      <c r="BX17" s="8">
        <f t="shared" si="44"/>
        <v>546.90000000000009</v>
      </c>
      <c r="BY17" s="8">
        <v>0</v>
      </c>
      <c r="BZ17" s="8"/>
      <c r="CA17" s="8">
        <f t="shared" si="45"/>
        <v>0</v>
      </c>
      <c r="CB17" s="8">
        <v>0</v>
      </c>
      <c r="CC17" s="8">
        <v>0</v>
      </c>
      <c r="CD17" s="8">
        <f t="shared" si="46"/>
        <v>0</v>
      </c>
      <c r="CE17" s="8">
        <v>0</v>
      </c>
      <c r="CF17" s="8">
        <v>0</v>
      </c>
      <c r="CG17" s="8">
        <f t="shared" si="47"/>
        <v>0</v>
      </c>
      <c r="CH17" s="8">
        <v>0</v>
      </c>
      <c r="CI17" s="8">
        <v>0</v>
      </c>
      <c r="CJ17" s="8">
        <f t="shared" si="48"/>
        <v>0</v>
      </c>
      <c r="CK17" s="8">
        <v>314.3</v>
      </c>
      <c r="CL17" s="8"/>
      <c r="CM17" s="8">
        <f t="shared" si="49"/>
        <v>314.3</v>
      </c>
      <c r="CN17" s="8">
        <f t="shared" si="50"/>
        <v>0</v>
      </c>
      <c r="CO17" s="8">
        <f t="shared" si="51"/>
        <v>0</v>
      </c>
      <c r="CP17" s="8">
        <f t="shared" si="52"/>
        <v>0</v>
      </c>
      <c r="CQ17" s="8">
        <v>0</v>
      </c>
      <c r="CR17" s="8"/>
      <c r="CS17" s="8">
        <v>0</v>
      </c>
      <c r="CT17" s="8">
        <f t="shared" si="53"/>
        <v>53.5</v>
      </c>
      <c r="CU17" s="8">
        <f t="shared" si="54"/>
        <v>0</v>
      </c>
      <c r="CV17" s="8">
        <f t="shared" si="55"/>
        <v>53.5</v>
      </c>
      <c r="CW17" s="8">
        <f t="shared" si="56"/>
        <v>4201.5</v>
      </c>
      <c r="CX17" s="8">
        <f t="shared" si="57"/>
        <v>0</v>
      </c>
      <c r="CY17" s="8">
        <f t="shared" si="58"/>
        <v>4201.5</v>
      </c>
      <c r="CZ17" s="8">
        <v>0</v>
      </c>
      <c r="DA17" s="31"/>
      <c r="DB17" s="8">
        <f t="shared" si="59"/>
        <v>0</v>
      </c>
      <c r="DC17" s="8">
        <v>2520.8999999999996</v>
      </c>
      <c r="DD17" s="8"/>
      <c r="DE17" s="8">
        <f t="shared" si="60"/>
        <v>2520.8999999999996</v>
      </c>
      <c r="DF17" s="8">
        <v>1680.6</v>
      </c>
      <c r="DG17" s="8"/>
      <c r="DH17" s="8">
        <f t="shared" si="61"/>
        <v>1680.6</v>
      </c>
      <c r="DI17" s="8">
        <v>0</v>
      </c>
      <c r="DJ17" s="33"/>
      <c r="DK17" s="8">
        <f t="shared" si="62"/>
        <v>0</v>
      </c>
      <c r="DL17" s="8">
        <v>53.5</v>
      </c>
      <c r="DM17" s="8"/>
      <c r="DN17" s="8">
        <f t="shared" si="63"/>
        <v>53.5</v>
      </c>
      <c r="DO17" s="8">
        <v>0</v>
      </c>
      <c r="DP17" s="8">
        <f t="shared" si="65"/>
        <v>0</v>
      </c>
      <c r="DQ17" s="8">
        <f t="shared" si="66"/>
        <v>0</v>
      </c>
      <c r="DR17" s="8">
        <v>0</v>
      </c>
      <c r="DS17" s="8">
        <v>0</v>
      </c>
      <c r="DT17" s="8">
        <f t="shared" si="67"/>
        <v>0</v>
      </c>
      <c r="DU17" s="8">
        <f t="shared" si="68"/>
        <v>1617.1000000000001</v>
      </c>
      <c r="DV17" s="8">
        <f t="shared" si="69"/>
        <v>0</v>
      </c>
      <c r="DW17" s="8">
        <f t="shared" si="96"/>
        <v>1617.1000000000001</v>
      </c>
      <c r="DX17" s="8">
        <f t="shared" si="70"/>
        <v>35.4</v>
      </c>
      <c r="DY17" s="8">
        <f t="shared" si="71"/>
        <v>0</v>
      </c>
      <c r="DZ17" s="8">
        <f t="shared" si="72"/>
        <v>35.4</v>
      </c>
      <c r="EA17" s="8">
        <v>1617.1000000000001</v>
      </c>
      <c r="EB17" s="8"/>
      <c r="EC17" s="8">
        <f t="shared" si="73"/>
        <v>1617.1000000000001</v>
      </c>
      <c r="ED17" s="8">
        <v>35.4</v>
      </c>
      <c r="EE17" s="8">
        <v>0</v>
      </c>
      <c r="EF17" s="8">
        <v>35.4</v>
      </c>
      <c r="EG17" s="8">
        <f t="shared" si="74"/>
        <v>112.19999999999999</v>
      </c>
      <c r="EH17" s="8">
        <f t="shared" si="75"/>
        <v>0</v>
      </c>
      <c r="EI17" s="8">
        <f t="shared" si="76"/>
        <v>112.19999999999999</v>
      </c>
      <c r="EJ17" s="8">
        <v>112.19999999999999</v>
      </c>
      <c r="EK17" s="8"/>
      <c r="EL17" s="8">
        <f t="shared" si="77"/>
        <v>112.19999999999999</v>
      </c>
      <c r="EM17" s="8">
        <v>0</v>
      </c>
      <c r="EN17" s="8">
        <v>0</v>
      </c>
      <c r="EO17" s="8">
        <v>0</v>
      </c>
      <c r="EP17" s="8">
        <v>0</v>
      </c>
      <c r="EQ17" s="8">
        <v>0</v>
      </c>
      <c r="ER17" s="8">
        <v>0</v>
      </c>
      <c r="ES17" s="8">
        <f t="shared" si="97"/>
        <v>749.2</v>
      </c>
      <c r="ET17" s="8">
        <f t="shared" si="78"/>
        <v>0</v>
      </c>
      <c r="EU17" s="8">
        <f t="shared" si="79"/>
        <v>749.2</v>
      </c>
      <c r="EV17" s="8">
        <f t="shared" si="80"/>
        <v>5786</v>
      </c>
      <c r="EW17" s="8">
        <f t="shared" si="11"/>
        <v>0</v>
      </c>
      <c r="EX17" s="8">
        <f t="shared" si="81"/>
        <v>5786</v>
      </c>
      <c r="EY17" s="8">
        <v>5786</v>
      </c>
      <c r="EZ17" s="8"/>
      <c r="FA17" s="8">
        <f t="shared" si="82"/>
        <v>5786</v>
      </c>
      <c r="FB17" s="8">
        <v>749.2</v>
      </c>
      <c r="FC17" s="8">
        <v>0</v>
      </c>
      <c r="FD17" s="8">
        <v>749.2</v>
      </c>
      <c r="FE17" s="8">
        <v>0</v>
      </c>
      <c r="FF17" s="8">
        <f t="shared" si="83"/>
        <v>0</v>
      </c>
      <c r="FG17" s="8">
        <f t="shared" si="84"/>
        <v>0</v>
      </c>
      <c r="FH17" s="8">
        <v>0</v>
      </c>
      <c r="FI17" s="8"/>
      <c r="FJ17" s="8">
        <v>0</v>
      </c>
      <c r="FK17" s="8">
        <f t="shared" si="85"/>
        <v>1254665.0999999999</v>
      </c>
      <c r="FL17" s="8">
        <f t="shared" si="86"/>
        <v>-4203</v>
      </c>
      <c r="FM17" s="8">
        <f t="shared" si="87"/>
        <v>1250462.0999999999</v>
      </c>
      <c r="FN17" s="8">
        <f t="shared" si="88"/>
        <v>1244642.2</v>
      </c>
      <c r="FO17" s="8">
        <f t="shared" si="89"/>
        <v>-4203</v>
      </c>
      <c r="FP17" s="8">
        <f t="shared" si="90"/>
        <v>1240439.2</v>
      </c>
      <c r="FQ17" s="8">
        <f t="shared" si="98"/>
        <v>10022.9</v>
      </c>
      <c r="FR17" s="8">
        <f t="shared" si="91"/>
        <v>0</v>
      </c>
      <c r="FS17" s="8">
        <f t="shared" si="92"/>
        <v>10022.9</v>
      </c>
    </row>
    <row r="18" spans="1:175" ht="12.75" customHeight="1" x14ac:dyDescent="0.2">
      <c r="A18" s="24" t="s">
        <v>14</v>
      </c>
      <c r="B18" s="61"/>
      <c r="C18" s="61"/>
      <c r="D18" s="61"/>
      <c r="E18" s="61"/>
      <c r="F18" s="61"/>
      <c r="G18" s="61"/>
      <c r="H18" s="8">
        <f t="shared" si="14"/>
        <v>1251.2</v>
      </c>
      <c r="I18" s="8">
        <f t="shared" si="15"/>
        <v>-774.3</v>
      </c>
      <c r="J18" s="8">
        <f t="shared" si="16"/>
        <v>476.90000000000009</v>
      </c>
      <c r="K18" s="8">
        <v>1251.2</v>
      </c>
      <c r="L18" s="8">
        <v>-774.3</v>
      </c>
      <c r="M18" s="8">
        <f t="shared" si="17"/>
        <v>476.90000000000009</v>
      </c>
      <c r="N18" s="8">
        <f t="shared" si="100"/>
        <v>998522.1</v>
      </c>
      <c r="O18" s="8">
        <f t="shared" si="18"/>
        <v>41027.9</v>
      </c>
      <c r="P18" s="8">
        <f t="shared" si="19"/>
        <v>1039550</v>
      </c>
      <c r="Q18" s="8">
        <v>916278.6</v>
      </c>
      <c r="R18" s="8">
        <v>41027.9</v>
      </c>
      <c r="S18" s="8">
        <f t="shared" si="20"/>
        <v>957306.5</v>
      </c>
      <c r="T18" s="8">
        <v>46320</v>
      </c>
      <c r="U18" s="8">
        <v>0</v>
      </c>
      <c r="V18" s="8">
        <f t="shared" si="21"/>
        <v>46320</v>
      </c>
      <c r="W18" s="8">
        <v>28523</v>
      </c>
      <c r="X18" s="25">
        <v>0</v>
      </c>
      <c r="Y18" s="8">
        <f t="shared" si="22"/>
        <v>28523</v>
      </c>
      <c r="Z18" s="8">
        <v>7400.5</v>
      </c>
      <c r="AA18" s="25">
        <v>0</v>
      </c>
      <c r="AB18" s="8">
        <f t="shared" si="23"/>
        <v>7400.5</v>
      </c>
      <c r="AC18" s="8">
        <f t="shared" si="99"/>
        <v>49936.700000000004</v>
      </c>
      <c r="AD18" s="8">
        <f t="shared" si="25"/>
        <v>0</v>
      </c>
      <c r="AE18" s="8">
        <f t="shared" si="26"/>
        <v>49936.700000000004</v>
      </c>
      <c r="AF18" s="8">
        <f t="shared" si="94"/>
        <v>2006.8</v>
      </c>
      <c r="AG18" s="8">
        <f t="shared" si="27"/>
        <v>0</v>
      </c>
      <c r="AH18" s="8">
        <f t="shared" si="28"/>
        <v>2006.8</v>
      </c>
      <c r="AI18" s="8">
        <v>18467</v>
      </c>
      <c r="AJ18" s="8">
        <v>0</v>
      </c>
      <c r="AK18" s="8">
        <v>18467</v>
      </c>
      <c r="AL18" s="8">
        <v>12627.3</v>
      </c>
      <c r="AM18" s="8"/>
      <c r="AN18" s="8">
        <f t="shared" si="29"/>
        <v>12627.3</v>
      </c>
      <c r="AO18" s="8">
        <v>7017.6</v>
      </c>
      <c r="AP18" s="8"/>
      <c r="AQ18" s="8">
        <f t="shared" si="30"/>
        <v>7017.6</v>
      </c>
      <c r="AR18" s="8">
        <v>118.60000000000001</v>
      </c>
      <c r="AS18" s="8"/>
      <c r="AT18" s="8">
        <f t="shared" si="31"/>
        <v>118.60000000000001</v>
      </c>
      <c r="AU18" s="26">
        <v>7023.8</v>
      </c>
      <c r="AV18" s="8">
        <v>0</v>
      </c>
      <c r="AW18" s="26">
        <f t="shared" si="32"/>
        <v>7023.8</v>
      </c>
      <c r="AX18" s="27">
        <v>4682.3999999999996</v>
      </c>
      <c r="AY18" s="8">
        <v>0</v>
      </c>
      <c r="AZ18" s="8">
        <f t="shared" si="95"/>
        <v>4682.3999999999996</v>
      </c>
      <c r="BA18" s="8">
        <v>2006.8</v>
      </c>
      <c r="BB18" s="8">
        <v>0</v>
      </c>
      <c r="BC18" s="8">
        <v>2006.8</v>
      </c>
      <c r="BD18" s="8">
        <f t="shared" si="33"/>
        <v>654.6</v>
      </c>
      <c r="BE18" s="8">
        <f t="shared" si="34"/>
        <v>0</v>
      </c>
      <c r="BF18" s="8">
        <f t="shared" si="35"/>
        <v>654.6</v>
      </c>
      <c r="BG18" s="8">
        <v>654.6</v>
      </c>
      <c r="BH18" s="8">
        <v>0</v>
      </c>
      <c r="BI18" s="8">
        <v>654.6</v>
      </c>
      <c r="BJ18" s="8">
        <f t="shared" si="36"/>
        <v>1752.3999999999999</v>
      </c>
      <c r="BK18" s="8">
        <f t="shared" si="37"/>
        <v>-248.5</v>
      </c>
      <c r="BL18" s="8">
        <f t="shared" si="38"/>
        <v>1503.8999999999999</v>
      </c>
      <c r="BM18" s="8">
        <v>1752.3999999999999</v>
      </c>
      <c r="BN18" s="8">
        <v>-248.5</v>
      </c>
      <c r="BO18" s="8">
        <f t="shared" si="39"/>
        <v>1503.8999999999999</v>
      </c>
      <c r="BP18" s="8">
        <f t="shared" si="40"/>
        <v>654.29999999999995</v>
      </c>
      <c r="BQ18" s="8">
        <f t="shared" si="41"/>
        <v>70.7</v>
      </c>
      <c r="BR18" s="8">
        <f t="shared" si="42"/>
        <v>725</v>
      </c>
      <c r="BS18" s="8">
        <v>0</v>
      </c>
      <c r="BT18" s="8">
        <v>0</v>
      </c>
      <c r="BU18" s="8">
        <f t="shared" si="43"/>
        <v>0</v>
      </c>
      <c r="BV18" s="8">
        <v>200</v>
      </c>
      <c r="BW18" s="8">
        <v>70.7</v>
      </c>
      <c r="BX18" s="8">
        <f t="shared" si="44"/>
        <v>270.7</v>
      </c>
      <c r="BY18" s="8">
        <v>0</v>
      </c>
      <c r="BZ18" s="8"/>
      <c r="CA18" s="8">
        <f t="shared" si="45"/>
        <v>0</v>
      </c>
      <c r="CB18" s="8">
        <v>0</v>
      </c>
      <c r="CC18" s="8">
        <v>0</v>
      </c>
      <c r="CD18" s="8">
        <f t="shared" si="46"/>
        <v>0</v>
      </c>
      <c r="CE18" s="8">
        <v>0</v>
      </c>
      <c r="CF18" s="8">
        <v>0</v>
      </c>
      <c r="CG18" s="8">
        <f t="shared" si="47"/>
        <v>0</v>
      </c>
      <c r="CH18" s="8">
        <v>0</v>
      </c>
      <c r="CI18" s="8">
        <v>0</v>
      </c>
      <c r="CJ18" s="8">
        <f t="shared" si="48"/>
        <v>0</v>
      </c>
      <c r="CK18" s="8">
        <v>454.3</v>
      </c>
      <c r="CL18" s="8"/>
      <c r="CM18" s="8">
        <f t="shared" si="49"/>
        <v>454.3</v>
      </c>
      <c r="CN18" s="8">
        <f t="shared" si="50"/>
        <v>0</v>
      </c>
      <c r="CO18" s="8">
        <f t="shared" si="51"/>
        <v>0</v>
      </c>
      <c r="CP18" s="8">
        <f t="shared" si="52"/>
        <v>0</v>
      </c>
      <c r="CQ18" s="8">
        <v>0</v>
      </c>
      <c r="CR18" s="8"/>
      <c r="CS18" s="8">
        <v>0</v>
      </c>
      <c r="CT18" s="8">
        <f t="shared" si="53"/>
        <v>4</v>
      </c>
      <c r="CU18" s="8">
        <f t="shared" si="54"/>
        <v>0</v>
      </c>
      <c r="CV18" s="8">
        <f t="shared" si="55"/>
        <v>4</v>
      </c>
      <c r="CW18" s="8">
        <f t="shared" si="56"/>
        <v>0</v>
      </c>
      <c r="CX18" s="8">
        <f t="shared" si="57"/>
        <v>0</v>
      </c>
      <c r="CY18" s="8">
        <f t="shared" si="58"/>
        <v>0</v>
      </c>
      <c r="CZ18" s="8">
        <v>0</v>
      </c>
      <c r="DA18" s="31"/>
      <c r="DB18" s="8">
        <f t="shared" si="59"/>
        <v>0</v>
      </c>
      <c r="DC18" s="8">
        <v>0</v>
      </c>
      <c r="DD18" s="8"/>
      <c r="DE18" s="8">
        <f t="shared" si="60"/>
        <v>0</v>
      </c>
      <c r="DF18" s="8">
        <v>0</v>
      </c>
      <c r="DG18" s="8"/>
      <c r="DH18" s="8">
        <f t="shared" si="61"/>
        <v>0</v>
      </c>
      <c r="DI18" s="8">
        <v>0</v>
      </c>
      <c r="DJ18" s="33"/>
      <c r="DK18" s="8">
        <f t="shared" si="62"/>
        <v>0</v>
      </c>
      <c r="DL18" s="8">
        <v>4</v>
      </c>
      <c r="DM18" s="8"/>
      <c r="DN18" s="8">
        <f t="shared" si="63"/>
        <v>4</v>
      </c>
      <c r="DO18" s="8">
        <v>0</v>
      </c>
      <c r="DP18" s="8">
        <f t="shared" si="65"/>
        <v>0</v>
      </c>
      <c r="DQ18" s="8">
        <f t="shared" si="66"/>
        <v>0</v>
      </c>
      <c r="DR18" s="8">
        <v>0</v>
      </c>
      <c r="DS18" s="8">
        <v>0</v>
      </c>
      <c r="DT18" s="8">
        <f t="shared" si="67"/>
        <v>0</v>
      </c>
      <c r="DU18" s="8">
        <f t="shared" si="68"/>
        <v>1617.1000000000001</v>
      </c>
      <c r="DV18" s="8">
        <f t="shared" si="69"/>
        <v>0</v>
      </c>
      <c r="DW18" s="8">
        <f t="shared" si="96"/>
        <v>1617.1000000000001</v>
      </c>
      <c r="DX18" s="8">
        <f t="shared" si="70"/>
        <v>35.5</v>
      </c>
      <c r="DY18" s="8">
        <f t="shared" si="71"/>
        <v>0</v>
      </c>
      <c r="DZ18" s="8">
        <f t="shared" si="72"/>
        <v>35.5</v>
      </c>
      <c r="EA18" s="8">
        <v>1617.1000000000001</v>
      </c>
      <c r="EB18" s="8"/>
      <c r="EC18" s="8">
        <f t="shared" si="73"/>
        <v>1617.1000000000001</v>
      </c>
      <c r="ED18" s="8">
        <v>35.5</v>
      </c>
      <c r="EE18" s="8">
        <v>0</v>
      </c>
      <c r="EF18" s="8">
        <v>35.5</v>
      </c>
      <c r="EG18" s="8">
        <f t="shared" si="74"/>
        <v>112.19999999999999</v>
      </c>
      <c r="EH18" s="8">
        <f t="shared" si="75"/>
        <v>0</v>
      </c>
      <c r="EI18" s="8">
        <f t="shared" si="76"/>
        <v>112.19999999999999</v>
      </c>
      <c r="EJ18" s="8">
        <v>112.19999999999999</v>
      </c>
      <c r="EK18" s="8"/>
      <c r="EL18" s="8">
        <f t="shared" si="77"/>
        <v>112.19999999999999</v>
      </c>
      <c r="EM18" s="8">
        <v>0</v>
      </c>
      <c r="EN18" s="8">
        <v>0</v>
      </c>
      <c r="EO18" s="8">
        <v>0</v>
      </c>
      <c r="EP18" s="8">
        <v>0</v>
      </c>
      <c r="EQ18" s="8">
        <v>0</v>
      </c>
      <c r="ER18" s="8">
        <v>0</v>
      </c>
      <c r="ES18" s="8">
        <f t="shared" si="97"/>
        <v>609.79999999999995</v>
      </c>
      <c r="ET18" s="8">
        <f t="shared" si="78"/>
        <v>0</v>
      </c>
      <c r="EU18" s="8">
        <f t="shared" si="79"/>
        <v>609.79999999999995</v>
      </c>
      <c r="EV18" s="8">
        <f t="shared" si="80"/>
        <v>4702.3</v>
      </c>
      <c r="EW18" s="8">
        <f t="shared" si="11"/>
        <v>0</v>
      </c>
      <c r="EX18" s="8">
        <f t="shared" si="81"/>
        <v>4702.3</v>
      </c>
      <c r="EY18" s="8">
        <v>4702.3</v>
      </c>
      <c r="EZ18" s="8"/>
      <c r="FA18" s="8">
        <f t="shared" si="82"/>
        <v>4702.3</v>
      </c>
      <c r="FB18" s="8">
        <v>609.79999999999995</v>
      </c>
      <c r="FC18" s="8">
        <v>0</v>
      </c>
      <c r="FD18" s="8">
        <v>609.79999999999995</v>
      </c>
      <c r="FE18" s="8">
        <v>0</v>
      </c>
      <c r="FF18" s="8">
        <f t="shared" si="83"/>
        <v>0</v>
      </c>
      <c r="FG18" s="8">
        <f t="shared" si="84"/>
        <v>0</v>
      </c>
      <c r="FH18" s="8">
        <v>0</v>
      </c>
      <c r="FI18" s="8"/>
      <c r="FJ18" s="8">
        <v>0</v>
      </c>
      <c r="FK18" s="8">
        <f t="shared" si="85"/>
        <v>1061859.0000000002</v>
      </c>
      <c r="FL18" s="8">
        <f t="shared" si="86"/>
        <v>40075.799999999996</v>
      </c>
      <c r="FM18" s="8">
        <f t="shared" si="87"/>
        <v>1101934.8000000003</v>
      </c>
      <c r="FN18" s="8">
        <f t="shared" si="88"/>
        <v>1055114.4000000001</v>
      </c>
      <c r="FO18" s="8">
        <f t="shared" si="89"/>
        <v>40075.799999999996</v>
      </c>
      <c r="FP18" s="8">
        <f t="shared" si="90"/>
        <v>1095190.2000000002</v>
      </c>
      <c r="FQ18" s="8">
        <f t="shared" si="98"/>
        <v>6744.6</v>
      </c>
      <c r="FR18" s="8">
        <f t="shared" si="91"/>
        <v>0</v>
      </c>
      <c r="FS18" s="8">
        <f t="shared" si="92"/>
        <v>6744.6</v>
      </c>
    </row>
    <row r="19" spans="1:175" ht="12.75" customHeight="1" x14ac:dyDescent="0.2">
      <c r="A19" s="24" t="s">
        <v>13</v>
      </c>
      <c r="B19" s="61"/>
      <c r="C19" s="61"/>
      <c r="D19" s="61"/>
      <c r="E19" s="61"/>
      <c r="F19" s="61"/>
      <c r="G19" s="61"/>
      <c r="H19" s="8">
        <f t="shared" si="14"/>
        <v>1730.6</v>
      </c>
      <c r="I19" s="8">
        <f t="shared" si="15"/>
        <v>-360.3</v>
      </c>
      <c r="J19" s="8">
        <f t="shared" si="16"/>
        <v>1370.3</v>
      </c>
      <c r="K19" s="8">
        <v>1730.6</v>
      </c>
      <c r="L19" s="8">
        <v>-360.3</v>
      </c>
      <c r="M19" s="8">
        <f t="shared" si="17"/>
        <v>1370.3</v>
      </c>
      <c r="N19" s="8">
        <f t="shared" si="100"/>
        <v>1624335.5</v>
      </c>
      <c r="O19" s="8">
        <f t="shared" si="18"/>
        <v>-16178.5</v>
      </c>
      <c r="P19" s="8">
        <f t="shared" si="19"/>
        <v>1608157</v>
      </c>
      <c r="Q19" s="8">
        <v>1495463.3</v>
      </c>
      <c r="R19" s="8">
        <v>-18347</v>
      </c>
      <c r="S19" s="8">
        <f t="shared" si="20"/>
        <v>1477116.3</v>
      </c>
      <c r="T19" s="8">
        <v>75774</v>
      </c>
      <c r="U19" s="8">
        <v>2266.6999999999998</v>
      </c>
      <c r="V19" s="8">
        <f t="shared" si="21"/>
        <v>78040.7</v>
      </c>
      <c r="W19" s="8">
        <v>37550</v>
      </c>
      <c r="X19" s="25">
        <v>-98.2</v>
      </c>
      <c r="Y19" s="8">
        <f t="shared" si="22"/>
        <v>37451.800000000003</v>
      </c>
      <c r="Z19" s="8">
        <v>15548.2</v>
      </c>
      <c r="AA19" s="25">
        <v>0</v>
      </c>
      <c r="AB19" s="8">
        <f t="shared" si="23"/>
        <v>15548.2</v>
      </c>
      <c r="AC19" s="8">
        <f t="shared" si="99"/>
        <v>111260.1</v>
      </c>
      <c r="AD19" s="8">
        <f t="shared" si="25"/>
        <v>0</v>
      </c>
      <c r="AE19" s="8">
        <f t="shared" si="26"/>
        <v>111260.1</v>
      </c>
      <c r="AF19" s="8">
        <v>0</v>
      </c>
      <c r="AG19" s="8">
        <f t="shared" si="27"/>
        <v>0</v>
      </c>
      <c r="AH19" s="8">
        <f t="shared" si="28"/>
        <v>0</v>
      </c>
      <c r="AI19" s="8">
        <v>46210.3</v>
      </c>
      <c r="AJ19" s="8">
        <v>0</v>
      </c>
      <c r="AK19" s="8">
        <v>46210.3</v>
      </c>
      <c r="AL19" s="8">
        <v>19918.8</v>
      </c>
      <c r="AM19" s="8"/>
      <c r="AN19" s="8">
        <f t="shared" si="29"/>
        <v>19918.8</v>
      </c>
      <c r="AO19" s="8">
        <v>7496</v>
      </c>
      <c r="AP19" s="8"/>
      <c r="AQ19" s="8">
        <f t="shared" si="30"/>
        <v>7496</v>
      </c>
      <c r="AR19" s="8">
        <v>125.1</v>
      </c>
      <c r="AS19" s="8"/>
      <c r="AT19" s="8">
        <f t="shared" si="31"/>
        <v>125.1</v>
      </c>
      <c r="AU19" s="26">
        <v>37509.9</v>
      </c>
      <c r="AV19" s="8">
        <v>0</v>
      </c>
      <c r="AW19" s="26">
        <f t="shared" si="32"/>
        <v>37509.9</v>
      </c>
      <c r="AX19" s="27">
        <v>0</v>
      </c>
      <c r="AY19" s="8">
        <v>0</v>
      </c>
      <c r="AZ19" s="8">
        <v>0</v>
      </c>
      <c r="BA19" s="8">
        <v>0</v>
      </c>
      <c r="BB19" s="8">
        <v>0</v>
      </c>
      <c r="BC19" s="8">
        <v>0</v>
      </c>
      <c r="BD19" s="8">
        <f t="shared" si="33"/>
        <v>688.9</v>
      </c>
      <c r="BE19" s="8">
        <f t="shared" si="34"/>
        <v>0</v>
      </c>
      <c r="BF19" s="8">
        <f t="shared" si="35"/>
        <v>688.9</v>
      </c>
      <c r="BG19" s="8">
        <v>688.9</v>
      </c>
      <c r="BH19" s="8">
        <v>0</v>
      </c>
      <c r="BI19" s="8">
        <v>688.9</v>
      </c>
      <c r="BJ19" s="8">
        <f t="shared" si="36"/>
        <v>1960</v>
      </c>
      <c r="BK19" s="8">
        <f t="shared" si="37"/>
        <v>0</v>
      </c>
      <c r="BL19" s="8">
        <f t="shared" si="38"/>
        <v>1960</v>
      </c>
      <c r="BM19" s="8">
        <v>1960</v>
      </c>
      <c r="BN19" s="8">
        <v>0</v>
      </c>
      <c r="BO19" s="8">
        <f t="shared" si="39"/>
        <v>1960</v>
      </c>
      <c r="BP19" s="8">
        <f t="shared" si="40"/>
        <v>55601.3</v>
      </c>
      <c r="BQ19" s="8">
        <f t="shared" si="41"/>
        <v>-17000</v>
      </c>
      <c r="BR19" s="8">
        <f t="shared" si="42"/>
        <v>38601.300000000003</v>
      </c>
      <c r="BS19" s="8">
        <v>2800</v>
      </c>
      <c r="BT19" s="8">
        <v>0</v>
      </c>
      <c r="BU19" s="8">
        <f t="shared" si="43"/>
        <v>2800</v>
      </c>
      <c r="BV19" s="8">
        <v>47000</v>
      </c>
      <c r="BW19" s="8">
        <v>-17000</v>
      </c>
      <c r="BX19" s="8">
        <f t="shared" si="44"/>
        <v>30000</v>
      </c>
      <c r="BY19" s="8">
        <v>0</v>
      </c>
      <c r="BZ19" s="8"/>
      <c r="CA19" s="8">
        <f t="shared" si="45"/>
        <v>0</v>
      </c>
      <c r="CB19" s="8">
        <v>2700</v>
      </c>
      <c r="CC19" s="8">
        <v>0</v>
      </c>
      <c r="CD19" s="8">
        <f t="shared" si="46"/>
        <v>2700</v>
      </c>
      <c r="CE19" s="8">
        <v>2700</v>
      </c>
      <c r="CF19" s="8">
        <v>0</v>
      </c>
      <c r="CG19" s="8">
        <f t="shared" si="47"/>
        <v>2700</v>
      </c>
      <c r="CH19" s="8">
        <v>0</v>
      </c>
      <c r="CI19" s="8">
        <v>0</v>
      </c>
      <c r="CJ19" s="8">
        <f t="shared" si="48"/>
        <v>0</v>
      </c>
      <c r="CK19" s="8">
        <v>401.3</v>
      </c>
      <c r="CL19" s="8"/>
      <c r="CM19" s="8">
        <f t="shared" si="49"/>
        <v>401.3</v>
      </c>
      <c r="CN19" s="8">
        <f t="shared" si="50"/>
        <v>0</v>
      </c>
      <c r="CO19" s="8">
        <f t="shared" si="51"/>
        <v>0</v>
      </c>
      <c r="CP19" s="8">
        <f t="shared" si="52"/>
        <v>0</v>
      </c>
      <c r="CQ19" s="8">
        <v>0</v>
      </c>
      <c r="CR19" s="8"/>
      <c r="CS19" s="8">
        <v>0</v>
      </c>
      <c r="CT19" s="8">
        <f t="shared" si="53"/>
        <v>38.799999999999997</v>
      </c>
      <c r="CU19" s="8">
        <f t="shared" si="54"/>
        <v>0</v>
      </c>
      <c r="CV19" s="8">
        <f t="shared" si="55"/>
        <v>38.799999999999997</v>
      </c>
      <c r="CW19" s="8">
        <f t="shared" si="56"/>
        <v>10083.4</v>
      </c>
      <c r="CX19" s="8">
        <f t="shared" si="57"/>
        <v>0</v>
      </c>
      <c r="CY19" s="8">
        <f t="shared" si="58"/>
        <v>10083.4</v>
      </c>
      <c r="CZ19" s="8">
        <v>0</v>
      </c>
      <c r="DA19" s="31"/>
      <c r="DB19" s="8">
        <f t="shared" si="59"/>
        <v>0</v>
      </c>
      <c r="DC19" s="8">
        <v>8402.7999999999993</v>
      </c>
      <c r="DD19" s="8"/>
      <c r="DE19" s="8">
        <f t="shared" si="60"/>
        <v>8402.7999999999993</v>
      </c>
      <c r="DF19" s="8">
        <v>1680.6000000000001</v>
      </c>
      <c r="DG19" s="8"/>
      <c r="DH19" s="8">
        <f t="shared" si="61"/>
        <v>1680.6000000000001</v>
      </c>
      <c r="DI19" s="8">
        <v>0</v>
      </c>
      <c r="DJ19" s="33"/>
      <c r="DK19" s="8">
        <f t="shared" si="62"/>
        <v>0</v>
      </c>
      <c r="DL19" s="8">
        <v>38.799999999999997</v>
      </c>
      <c r="DM19" s="8"/>
      <c r="DN19" s="8">
        <f t="shared" si="63"/>
        <v>38.799999999999997</v>
      </c>
      <c r="DO19" s="8">
        <f t="shared" si="64"/>
        <v>1294.5</v>
      </c>
      <c r="DP19" s="8">
        <f t="shared" si="65"/>
        <v>-1029.2</v>
      </c>
      <c r="DQ19" s="8">
        <f t="shared" si="66"/>
        <v>265.29999999999995</v>
      </c>
      <c r="DR19" s="8">
        <v>1294.5</v>
      </c>
      <c r="DS19" s="8">
        <v>-1029.2</v>
      </c>
      <c r="DT19" s="8">
        <f t="shared" si="67"/>
        <v>265.29999999999995</v>
      </c>
      <c r="DU19" s="8">
        <f t="shared" si="68"/>
        <v>1727.3000000000002</v>
      </c>
      <c r="DV19" s="8">
        <f t="shared" si="69"/>
        <v>0</v>
      </c>
      <c r="DW19" s="8">
        <f t="shared" si="96"/>
        <v>1727.3000000000002</v>
      </c>
      <c r="DX19" s="8">
        <f t="shared" si="70"/>
        <v>83.2</v>
      </c>
      <c r="DY19" s="8">
        <f t="shared" si="71"/>
        <v>0</v>
      </c>
      <c r="DZ19" s="8">
        <f t="shared" si="72"/>
        <v>83.2</v>
      </c>
      <c r="EA19" s="8">
        <v>1727.3000000000002</v>
      </c>
      <c r="EB19" s="8"/>
      <c r="EC19" s="8">
        <f t="shared" si="73"/>
        <v>1727.3000000000002</v>
      </c>
      <c r="ED19" s="8">
        <v>83.2</v>
      </c>
      <c r="EE19" s="8">
        <v>0</v>
      </c>
      <c r="EF19" s="8">
        <v>83.2</v>
      </c>
      <c r="EG19" s="8">
        <f t="shared" si="74"/>
        <v>156.79999999999998</v>
      </c>
      <c r="EH19" s="8">
        <f t="shared" si="75"/>
        <v>0</v>
      </c>
      <c r="EI19" s="8">
        <f t="shared" si="76"/>
        <v>156.79999999999998</v>
      </c>
      <c r="EJ19" s="8">
        <v>156.79999999999998</v>
      </c>
      <c r="EK19" s="8"/>
      <c r="EL19" s="8">
        <f t="shared" si="77"/>
        <v>156.79999999999998</v>
      </c>
      <c r="EM19" s="8">
        <v>0</v>
      </c>
      <c r="EN19" s="8">
        <v>0</v>
      </c>
      <c r="EO19" s="8">
        <v>0</v>
      </c>
      <c r="EP19" s="8">
        <v>0</v>
      </c>
      <c r="EQ19" s="8">
        <v>0</v>
      </c>
      <c r="ER19" s="8">
        <v>0</v>
      </c>
      <c r="ES19" s="8">
        <f t="shared" si="97"/>
        <v>790.9</v>
      </c>
      <c r="ET19" s="8">
        <f t="shared" si="78"/>
        <v>0</v>
      </c>
      <c r="EU19" s="8">
        <f t="shared" si="79"/>
        <v>790.9</v>
      </c>
      <c r="EV19" s="8">
        <f t="shared" si="80"/>
        <v>6254.9</v>
      </c>
      <c r="EW19" s="8">
        <f t="shared" si="11"/>
        <v>0</v>
      </c>
      <c r="EX19" s="8">
        <f t="shared" si="81"/>
        <v>6254.9</v>
      </c>
      <c r="EY19" s="8">
        <v>6254.9</v>
      </c>
      <c r="EZ19" s="8"/>
      <c r="FA19" s="8">
        <f t="shared" si="82"/>
        <v>6254.9</v>
      </c>
      <c r="FB19" s="8">
        <v>790.9</v>
      </c>
      <c r="FC19" s="8">
        <v>0</v>
      </c>
      <c r="FD19" s="8">
        <v>790.9</v>
      </c>
      <c r="FE19" s="8">
        <v>0</v>
      </c>
      <c r="FF19" s="8">
        <f t="shared" si="83"/>
        <v>0</v>
      </c>
      <c r="FG19" s="8">
        <f t="shared" si="84"/>
        <v>0</v>
      </c>
      <c r="FH19" s="8">
        <v>0</v>
      </c>
      <c r="FI19" s="8"/>
      <c r="FJ19" s="8">
        <v>0</v>
      </c>
      <c r="FK19" s="8">
        <f t="shared" si="85"/>
        <v>1816006.2000000002</v>
      </c>
      <c r="FL19" s="8">
        <f t="shared" si="86"/>
        <v>-34568</v>
      </c>
      <c r="FM19" s="8">
        <f t="shared" si="87"/>
        <v>1781438.2000000002</v>
      </c>
      <c r="FN19" s="8">
        <f t="shared" si="88"/>
        <v>1799584.7000000002</v>
      </c>
      <c r="FO19" s="8">
        <f t="shared" si="89"/>
        <v>-34568</v>
      </c>
      <c r="FP19" s="8">
        <f t="shared" si="90"/>
        <v>1765016.7000000002</v>
      </c>
      <c r="FQ19" s="8">
        <f t="shared" si="98"/>
        <v>16421.5</v>
      </c>
      <c r="FR19" s="8">
        <f t="shared" si="91"/>
        <v>0</v>
      </c>
      <c r="FS19" s="8">
        <f t="shared" si="92"/>
        <v>16421.5</v>
      </c>
    </row>
    <row r="20" spans="1:175" ht="12.75" customHeight="1" x14ac:dyDescent="0.2">
      <c r="A20" s="24" t="s">
        <v>12</v>
      </c>
      <c r="B20" s="61"/>
      <c r="C20" s="61"/>
      <c r="D20" s="61"/>
      <c r="E20" s="61"/>
      <c r="F20" s="61"/>
      <c r="G20" s="61"/>
      <c r="H20" s="8">
        <f t="shared" si="14"/>
        <v>3223.1</v>
      </c>
      <c r="I20" s="8">
        <f t="shared" si="15"/>
        <v>0</v>
      </c>
      <c r="J20" s="8">
        <f t="shared" si="16"/>
        <v>3223.1</v>
      </c>
      <c r="K20" s="8">
        <v>3223.1</v>
      </c>
      <c r="L20" s="8">
        <v>0</v>
      </c>
      <c r="M20" s="8">
        <f t="shared" si="17"/>
        <v>3223.1</v>
      </c>
      <c r="N20" s="8">
        <f t="shared" si="100"/>
        <v>1188236.1000000001</v>
      </c>
      <c r="O20" s="8">
        <f t="shared" si="18"/>
        <v>0</v>
      </c>
      <c r="P20" s="8">
        <f t="shared" si="19"/>
        <v>1188236.1000000001</v>
      </c>
      <c r="Q20" s="8">
        <v>1103640</v>
      </c>
      <c r="R20" s="8">
        <v>0</v>
      </c>
      <c r="S20" s="8">
        <f t="shared" si="20"/>
        <v>1103640</v>
      </c>
      <c r="T20" s="8">
        <v>43159</v>
      </c>
      <c r="U20" s="8">
        <v>0</v>
      </c>
      <c r="V20" s="8">
        <f t="shared" si="21"/>
        <v>43159</v>
      </c>
      <c r="W20" s="8">
        <v>31335</v>
      </c>
      <c r="X20" s="25">
        <v>0</v>
      </c>
      <c r="Y20" s="8">
        <f t="shared" si="22"/>
        <v>31335</v>
      </c>
      <c r="Z20" s="8">
        <v>10102.099999999999</v>
      </c>
      <c r="AA20" s="25">
        <v>0</v>
      </c>
      <c r="AB20" s="8">
        <f t="shared" si="23"/>
        <v>10102.099999999999</v>
      </c>
      <c r="AC20" s="8">
        <f t="shared" si="99"/>
        <v>50745.2</v>
      </c>
      <c r="AD20" s="8">
        <f t="shared" si="25"/>
        <v>0</v>
      </c>
      <c r="AE20" s="8">
        <f t="shared" si="26"/>
        <v>50745.2</v>
      </c>
      <c r="AF20" s="8">
        <v>0</v>
      </c>
      <c r="AG20" s="8">
        <f t="shared" si="27"/>
        <v>0</v>
      </c>
      <c r="AH20" s="8">
        <f t="shared" si="28"/>
        <v>0</v>
      </c>
      <c r="AI20" s="8">
        <v>23035.1</v>
      </c>
      <c r="AJ20" s="8">
        <v>0</v>
      </c>
      <c r="AK20" s="8">
        <v>23035.1</v>
      </c>
      <c r="AL20" s="8">
        <v>11502.5</v>
      </c>
      <c r="AM20" s="8"/>
      <c r="AN20" s="8">
        <f t="shared" si="29"/>
        <v>11502.5</v>
      </c>
      <c r="AO20" s="8">
        <v>8772</v>
      </c>
      <c r="AP20" s="8"/>
      <c r="AQ20" s="8">
        <f t="shared" si="30"/>
        <v>8772</v>
      </c>
      <c r="AR20" s="8">
        <v>118.60000000000001</v>
      </c>
      <c r="AS20" s="8"/>
      <c r="AT20" s="8">
        <f t="shared" si="31"/>
        <v>118.60000000000001</v>
      </c>
      <c r="AU20" s="26">
        <v>7317</v>
      </c>
      <c r="AV20" s="8">
        <v>0</v>
      </c>
      <c r="AW20" s="26">
        <f t="shared" si="32"/>
        <v>7317</v>
      </c>
      <c r="AX20" s="27">
        <v>0</v>
      </c>
      <c r="AY20" s="8">
        <v>0</v>
      </c>
      <c r="AZ20" s="8">
        <v>0</v>
      </c>
      <c r="BA20" s="8">
        <v>0</v>
      </c>
      <c r="BB20" s="8">
        <v>0</v>
      </c>
      <c r="BC20" s="8">
        <v>0</v>
      </c>
      <c r="BD20" s="8">
        <f t="shared" si="33"/>
        <v>225.9</v>
      </c>
      <c r="BE20" s="8">
        <f t="shared" si="34"/>
        <v>0</v>
      </c>
      <c r="BF20" s="8">
        <f t="shared" si="35"/>
        <v>225.9</v>
      </c>
      <c r="BG20" s="8">
        <v>225.9</v>
      </c>
      <c r="BH20" s="8">
        <v>0</v>
      </c>
      <c r="BI20" s="8">
        <v>225.9</v>
      </c>
      <c r="BJ20" s="8">
        <f t="shared" si="36"/>
        <v>1693.8</v>
      </c>
      <c r="BK20" s="8">
        <f t="shared" si="37"/>
        <v>0</v>
      </c>
      <c r="BL20" s="8">
        <f t="shared" si="38"/>
        <v>1693.8</v>
      </c>
      <c r="BM20" s="8">
        <v>1693.8</v>
      </c>
      <c r="BN20" s="8">
        <v>0</v>
      </c>
      <c r="BO20" s="8">
        <f t="shared" si="39"/>
        <v>1693.8</v>
      </c>
      <c r="BP20" s="8">
        <f t="shared" si="40"/>
        <v>24598.3</v>
      </c>
      <c r="BQ20" s="8">
        <f t="shared" si="41"/>
        <v>0</v>
      </c>
      <c r="BR20" s="8">
        <f t="shared" si="42"/>
        <v>24598.3</v>
      </c>
      <c r="BS20" s="8">
        <v>0</v>
      </c>
      <c r="BT20" s="8">
        <v>0</v>
      </c>
      <c r="BU20" s="8">
        <f t="shared" si="43"/>
        <v>0</v>
      </c>
      <c r="BV20" s="8">
        <v>18700</v>
      </c>
      <c r="BW20" s="8">
        <v>0</v>
      </c>
      <c r="BX20" s="8">
        <f t="shared" si="44"/>
        <v>18700</v>
      </c>
      <c r="BY20" s="8">
        <v>0</v>
      </c>
      <c r="BZ20" s="8"/>
      <c r="CA20" s="8">
        <f t="shared" si="45"/>
        <v>0</v>
      </c>
      <c r="CB20" s="8">
        <v>5500</v>
      </c>
      <c r="CC20" s="8">
        <v>0</v>
      </c>
      <c r="CD20" s="8">
        <f t="shared" si="46"/>
        <v>5500</v>
      </c>
      <c r="CE20" s="8">
        <v>0</v>
      </c>
      <c r="CF20" s="8">
        <v>0</v>
      </c>
      <c r="CG20" s="8">
        <f t="shared" si="47"/>
        <v>0</v>
      </c>
      <c r="CH20" s="8">
        <v>0</v>
      </c>
      <c r="CI20" s="8">
        <v>0</v>
      </c>
      <c r="CJ20" s="8">
        <f t="shared" si="48"/>
        <v>0</v>
      </c>
      <c r="CK20" s="8">
        <v>398.3</v>
      </c>
      <c r="CL20" s="8"/>
      <c r="CM20" s="8">
        <f t="shared" si="49"/>
        <v>398.3</v>
      </c>
      <c r="CN20" s="8">
        <f t="shared" si="50"/>
        <v>0</v>
      </c>
      <c r="CO20" s="8">
        <f t="shared" si="51"/>
        <v>0</v>
      </c>
      <c r="CP20" s="8">
        <f t="shared" si="52"/>
        <v>0</v>
      </c>
      <c r="CQ20" s="8">
        <v>0</v>
      </c>
      <c r="CR20" s="8"/>
      <c r="CS20" s="8">
        <v>0</v>
      </c>
      <c r="CT20" s="8">
        <f t="shared" si="53"/>
        <v>17.400000000000002</v>
      </c>
      <c r="CU20" s="8">
        <f t="shared" si="54"/>
        <v>0</v>
      </c>
      <c r="CV20" s="8">
        <f t="shared" si="55"/>
        <v>17.400000000000002</v>
      </c>
      <c r="CW20" s="8">
        <f t="shared" si="56"/>
        <v>4201.3999999999996</v>
      </c>
      <c r="CX20" s="8">
        <f t="shared" si="57"/>
        <v>0</v>
      </c>
      <c r="CY20" s="8">
        <f t="shared" si="58"/>
        <v>4201.3999999999996</v>
      </c>
      <c r="CZ20" s="8">
        <v>0</v>
      </c>
      <c r="DA20" s="31"/>
      <c r="DB20" s="8">
        <f t="shared" si="59"/>
        <v>0</v>
      </c>
      <c r="DC20" s="8">
        <v>1680.6</v>
      </c>
      <c r="DD20" s="8"/>
      <c r="DE20" s="8">
        <f t="shared" si="60"/>
        <v>1680.6</v>
      </c>
      <c r="DF20" s="8">
        <v>2520.7999999999997</v>
      </c>
      <c r="DG20" s="8"/>
      <c r="DH20" s="8">
        <f t="shared" si="61"/>
        <v>2520.7999999999997</v>
      </c>
      <c r="DI20" s="8">
        <v>0</v>
      </c>
      <c r="DJ20" s="33"/>
      <c r="DK20" s="8">
        <f t="shared" si="62"/>
        <v>0</v>
      </c>
      <c r="DL20" s="8">
        <v>17.400000000000002</v>
      </c>
      <c r="DM20" s="8"/>
      <c r="DN20" s="8">
        <f t="shared" si="63"/>
        <v>17.400000000000002</v>
      </c>
      <c r="DO20" s="8">
        <v>0</v>
      </c>
      <c r="DP20" s="8">
        <f t="shared" si="65"/>
        <v>0</v>
      </c>
      <c r="DQ20" s="8">
        <f t="shared" si="66"/>
        <v>0</v>
      </c>
      <c r="DR20" s="8">
        <v>0</v>
      </c>
      <c r="DS20" s="8">
        <v>0</v>
      </c>
      <c r="DT20" s="8">
        <f t="shared" si="67"/>
        <v>0</v>
      </c>
      <c r="DU20" s="8">
        <f t="shared" si="68"/>
        <v>1617.1000000000001</v>
      </c>
      <c r="DV20" s="8">
        <f t="shared" si="69"/>
        <v>0</v>
      </c>
      <c r="DW20" s="8">
        <f t="shared" si="96"/>
        <v>1617.1000000000001</v>
      </c>
      <c r="DX20" s="8">
        <f t="shared" si="70"/>
        <v>35.4</v>
      </c>
      <c r="DY20" s="8">
        <f t="shared" si="71"/>
        <v>0</v>
      </c>
      <c r="DZ20" s="8">
        <f t="shared" si="72"/>
        <v>35.4</v>
      </c>
      <c r="EA20" s="8">
        <v>1617.1000000000001</v>
      </c>
      <c r="EB20" s="8"/>
      <c r="EC20" s="8">
        <f t="shared" si="73"/>
        <v>1617.1000000000001</v>
      </c>
      <c r="ED20" s="8">
        <v>35.4</v>
      </c>
      <c r="EE20" s="8">
        <v>0</v>
      </c>
      <c r="EF20" s="8">
        <v>35.4</v>
      </c>
      <c r="EG20" s="8">
        <f t="shared" si="74"/>
        <v>112.19999999999999</v>
      </c>
      <c r="EH20" s="8">
        <f t="shared" si="75"/>
        <v>0</v>
      </c>
      <c r="EI20" s="8">
        <f t="shared" si="76"/>
        <v>112.19999999999999</v>
      </c>
      <c r="EJ20" s="8">
        <v>112.19999999999999</v>
      </c>
      <c r="EK20" s="8"/>
      <c r="EL20" s="8">
        <f t="shared" si="77"/>
        <v>112.19999999999999</v>
      </c>
      <c r="EM20" s="8">
        <v>0</v>
      </c>
      <c r="EN20" s="8">
        <v>0</v>
      </c>
      <c r="EO20" s="8">
        <v>0</v>
      </c>
      <c r="EP20" s="8">
        <v>0</v>
      </c>
      <c r="EQ20" s="8">
        <v>0</v>
      </c>
      <c r="ER20" s="8">
        <v>0</v>
      </c>
      <c r="ES20" s="8">
        <f t="shared" si="97"/>
        <v>749.2</v>
      </c>
      <c r="ET20" s="8">
        <f t="shared" si="78"/>
        <v>0</v>
      </c>
      <c r="EU20" s="8">
        <f t="shared" si="79"/>
        <v>749.2</v>
      </c>
      <c r="EV20" s="8">
        <f t="shared" si="80"/>
        <v>5774</v>
      </c>
      <c r="EW20" s="8">
        <f t="shared" si="11"/>
        <v>0</v>
      </c>
      <c r="EX20" s="8">
        <f t="shared" si="81"/>
        <v>5774</v>
      </c>
      <c r="EY20" s="8">
        <v>5774</v>
      </c>
      <c r="EZ20" s="8"/>
      <c r="FA20" s="8">
        <f t="shared" si="82"/>
        <v>5774</v>
      </c>
      <c r="FB20" s="8">
        <v>749.2</v>
      </c>
      <c r="FC20" s="8">
        <v>0</v>
      </c>
      <c r="FD20" s="8">
        <v>749.2</v>
      </c>
      <c r="FE20" s="8">
        <f t="shared" ref="FE20:FE31" si="101">FH20</f>
        <v>4728</v>
      </c>
      <c r="FF20" s="8">
        <f t="shared" si="83"/>
        <v>0</v>
      </c>
      <c r="FG20" s="8">
        <f t="shared" si="84"/>
        <v>4728</v>
      </c>
      <c r="FH20" s="8">
        <v>4728</v>
      </c>
      <c r="FI20" s="8"/>
      <c r="FJ20" s="8">
        <f>FH20+FI20</f>
        <v>4728</v>
      </c>
      <c r="FK20" s="8">
        <f t="shared" si="85"/>
        <v>1285957.1000000001</v>
      </c>
      <c r="FL20" s="8">
        <f t="shared" si="86"/>
        <v>0</v>
      </c>
      <c r="FM20" s="8">
        <f t="shared" si="87"/>
        <v>1285957.1000000001</v>
      </c>
      <c r="FN20" s="8">
        <f t="shared" si="88"/>
        <v>1271218.3</v>
      </c>
      <c r="FO20" s="8">
        <f t="shared" si="89"/>
        <v>0</v>
      </c>
      <c r="FP20" s="8">
        <f t="shared" si="90"/>
        <v>1271218.3</v>
      </c>
      <c r="FQ20" s="8">
        <f t="shared" si="98"/>
        <v>14738.8</v>
      </c>
      <c r="FR20" s="8">
        <f t="shared" si="91"/>
        <v>0</v>
      </c>
      <c r="FS20" s="8">
        <f t="shared" si="92"/>
        <v>14738.8</v>
      </c>
    </row>
    <row r="21" spans="1:175" ht="12.75" customHeight="1" x14ac:dyDescent="0.2">
      <c r="A21" s="24" t="s">
        <v>11</v>
      </c>
      <c r="B21" s="61"/>
      <c r="C21" s="61"/>
      <c r="D21" s="61"/>
      <c r="E21" s="61"/>
      <c r="F21" s="61"/>
      <c r="G21" s="61"/>
      <c r="H21" s="8">
        <f t="shared" si="14"/>
        <v>451.8</v>
      </c>
      <c r="I21" s="8">
        <f t="shared" si="15"/>
        <v>0</v>
      </c>
      <c r="J21" s="8">
        <f t="shared" si="16"/>
        <v>451.8</v>
      </c>
      <c r="K21" s="8">
        <v>451.8</v>
      </c>
      <c r="L21" s="8">
        <v>0</v>
      </c>
      <c r="M21" s="8">
        <f t="shared" si="17"/>
        <v>451.8</v>
      </c>
      <c r="N21" s="8">
        <f t="shared" si="100"/>
        <v>469660.3</v>
      </c>
      <c r="O21" s="8">
        <f t="shared" si="18"/>
        <v>1351</v>
      </c>
      <c r="P21" s="8">
        <f t="shared" si="19"/>
        <v>471011.3</v>
      </c>
      <c r="Q21" s="8">
        <v>435374.2</v>
      </c>
      <c r="R21" s="8">
        <v>-658</v>
      </c>
      <c r="S21" s="8">
        <f t="shared" si="20"/>
        <v>434716.2</v>
      </c>
      <c r="T21" s="8">
        <v>17838</v>
      </c>
      <c r="U21" s="8">
        <v>0</v>
      </c>
      <c r="V21" s="8">
        <f t="shared" si="21"/>
        <v>17838</v>
      </c>
      <c r="W21" s="8">
        <v>13307</v>
      </c>
      <c r="X21" s="25">
        <v>2009</v>
      </c>
      <c r="Y21" s="8">
        <f t="shared" si="22"/>
        <v>15316</v>
      </c>
      <c r="Z21" s="8">
        <v>3141.1</v>
      </c>
      <c r="AA21" s="25">
        <v>0</v>
      </c>
      <c r="AB21" s="8">
        <f t="shared" si="23"/>
        <v>3141.1</v>
      </c>
      <c r="AC21" s="8">
        <f t="shared" si="99"/>
        <v>23799.300000000003</v>
      </c>
      <c r="AD21" s="8">
        <f t="shared" si="25"/>
        <v>0</v>
      </c>
      <c r="AE21" s="8">
        <f t="shared" si="26"/>
        <v>23799.300000000003</v>
      </c>
      <c r="AF21" s="8">
        <v>0</v>
      </c>
      <c r="AG21" s="8">
        <f t="shared" si="27"/>
        <v>0</v>
      </c>
      <c r="AH21" s="8">
        <f t="shared" si="28"/>
        <v>0</v>
      </c>
      <c r="AI21" s="8">
        <v>10802.2</v>
      </c>
      <c r="AJ21" s="8">
        <v>0</v>
      </c>
      <c r="AK21" s="8">
        <v>10802.2</v>
      </c>
      <c r="AL21" s="8">
        <v>6343.6</v>
      </c>
      <c r="AM21" s="8"/>
      <c r="AN21" s="8">
        <f t="shared" si="29"/>
        <v>6343.6</v>
      </c>
      <c r="AO21" s="8">
        <v>3354.5</v>
      </c>
      <c r="AP21" s="8"/>
      <c r="AQ21" s="8">
        <f t="shared" si="30"/>
        <v>3354.5</v>
      </c>
      <c r="AR21" s="8">
        <v>112.1</v>
      </c>
      <c r="AS21" s="8"/>
      <c r="AT21" s="8">
        <f t="shared" si="31"/>
        <v>112.1</v>
      </c>
      <c r="AU21" s="26">
        <v>3186.9</v>
      </c>
      <c r="AV21" s="8">
        <v>0</v>
      </c>
      <c r="AW21" s="26">
        <f t="shared" si="32"/>
        <v>3186.9</v>
      </c>
      <c r="AX21" s="27">
        <v>0</v>
      </c>
      <c r="AY21" s="8">
        <v>0</v>
      </c>
      <c r="AZ21" s="8">
        <v>0</v>
      </c>
      <c r="BA21" s="8">
        <v>0</v>
      </c>
      <c r="BB21" s="8">
        <v>0</v>
      </c>
      <c r="BC21" s="8">
        <v>0</v>
      </c>
      <c r="BD21" s="8">
        <f t="shared" si="33"/>
        <v>239.8</v>
      </c>
      <c r="BE21" s="8">
        <f t="shared" si="34"/>
        <v>0</v>
      </c>
      <c r="BF21" s="8">
        <f t="shared" si="35"/>
        <v>239.8</v>
      </c>
      <c r="BG21" s="8">
        <v>239.8</v>
      </c>
      <c r="BH21" s="8">
        <v>0</v>
      </c>
      <c r="BI21" s="8">
        <v>239.8</v>
      </c>
      <c r="BJ21" s="8">
        <f t="shared" si="36"/>
        <v>1357.1000000000001</v>
      </c>
      <c r="BK21" s="8">
        <f t="shared" si="37"/>
        <v>0</v>
      </c>
      <c r="BL21" s="8">
        <f t="shared" si="38"/>
        <v>1357.1000000000001</v>
      </c>
      <c r="BM21" s="8">
        <v>1357.1000000000001</v>
      </c>
      <c r="BN21" s="8">
        <v>0</v>
      </c>
      <c r="BO21" s="8">
        <f t="shared" si="39"/>
        <v>1357.1000000000001</v>
      </c>
      <c r="BP21" s="8">
        <f t="shared" si="40"/>
        <v>3562.8</v>
      </c>
      <c r="BQ21" s="8">
        <f t="shared" si="41"/>
        <v>-3300</v>
      </c>
      <c r="BR21" s="8">
        <f t="shared" si="42"/>
        <v>262.80000000000018</v>
      </c>
      <c r="BS21" s="8">
        <v>0</v>
      </c>
      <c r="BT21" s="8">
        <v>0</v>
      </c>
      <c r="BU21" s="8">
        <f t="shared" si="43"/>
        <v>0</v>
      </c>
      <c r="BV21" s="8">
        <v>3300</v>
      </c>
      <c r="BW21" s="8">
        <v>-3300</v>
      </c>
      <c r="BX21" s="8">
        <f t="shared" si="44"/>
        <v>0</v>
      </c>
      <c r="BY21" s="8">
        <v>0</v>
      </c>
      <c r="BZ21" s="8"/>
      <c r="CA21" s="8">
        <f t="shared" si="45"/>
        <v>0</v>
      </c>
      <c r="CB21" s="8">
        <v>0</v>
      </c>
      <c r="CC21" s="8">
        <v>0</v>
      </c>
      <c r="CD21" s="8">
        <f t="shared" si="46"/>
        <v>0</v>
      </c>
      <c r="CE21" s="8">
        <v>0</v>
      </c>
      <c r="CF21" s="8">
        <v>0</v>
      </c>
      <c r="CG21" s="8">
        <f t="shared" si="47"/>
        <v>0</v>
      </c>
      <c r="CH21" s="8">
        <v>0</v>
      </c>
      <c r="CI21" s="8">
        <v>0</v>
      </c>
      <c r="CJ21" s="8">
        <f t="shared" si="48"/>
        <v>0</v>
      </c>
      <c r="CK21" s="8">
        <v>262.8</v>
      </c>
      <c r="CL21" s="8"/>
      <c r="CM21" s="8">
        <f t="shared" si="49"/>
        <v>262.8</v>
      </c>
      <c r="CN21" s="8">
        <f t="shared" si="50"/>
        <v>0</v>
      </c>
      <c r="CO21" s="8">
        <f t="shared" si="51"/>
        <v>0</v>
      </c>
      <c r="CP21" s="8">
        <f t="shared" si="52"/>
        <v>0</v>
      </c>
      <c r="CQ21" s="8">
        <v>0</v>
      </c>
      <c r="CR21" s="8"/>
      <c r="CS21" s="8">
        <v>0</v>
      </c>
      <c r="CT21" s="8">
        <f t="shared" si="53"/>
        <v>3.5</v>
      </c>
      <c r="CU21" s="8">
        <f t="shared" si="54"/>
        <v>0</v>
      </c>
      <c r="CV21" s="8">
        <f t="shared" si="55"/>
        <v>3.5</v>
      </c>
      <c r="CW21" s="8">
        <f t="shared" si="56"/>
        <v>792.7</v>
      </c>
      <c r="CX21" s="8">
        <f t="shared" si="57"/>
        <v>0</v>
      </c>
      <c r="CY21" s="8">
        <f t="shared" si="58"/>
        <v>792.7</v>
      </c>
      <c r="CZ21" s="8">
        <v>0</v>
      </c>
      <c r="DA21" s="31"/>
      <c r="DB21" s="8">
        <f t="shared" si="59"/>
        <v>0</v>
      </c>
      <c r="DC21" s="8">
        <v>792.7</v>
      </c>
      <c r="DD21" s="8"/>
      <c r="DE21" s="8">
        <f t="shared" si="60"/>
        <v>792.7</v>
      </c>
      <c r="DF21" s="8">
        <v>0</v>
      </c>
      <c r="DG21" s="8"/>
      <c r="DH21" s="8">
        <f t="shared" si="61"/>
        <v>0</v>
      </c>
      <c r="DI21" s="8">
        <v>0</v>
      </c>
      <c r="DJ21" s="33"/>
      <c r="DK21" s="8">
        <f t="shared" si="62"/>
        <v>0</v>
      </c>
      <c r="DL21" s="8">
        <v>3.5</v>
      </c>
      <c r="DM21" s="8"/>
      <c r="DN21" s="8">
        <f t="shared" si="63"/>
        <v>3.5</v>
      </c>
      <c r="DO21" s="8">
        <v>0</v>
      </c>
      <c r="DP21" s="8">
        <f t="shared" si="65"/>
        <v>0</v>
      </c>
      <c r="DQ21" s="8">
        <f t="shared" si="66"/>
        <v>0</v>
      </c>
      <c r="DR21" s="8">
        <v>0</v>
      </c>
      <c r="DS21" s="8">
        <v>0</v>
      </c>
      <c r="DT21" s="8">
        <f t="shared" si="67"/>
        <v>0</v>
      </c>
      <c r="DU21" s="8">
        <f t="shared" si="68"/>
        <v>773.3</v>
      </c>
      <c r="DV21" s="8">
        <f t="shared" si="69"/>
        <v>0</v>
      </c>
      <c r="DW21" s="8">
        <f t="shared" si="96"/>
        <v>773.3</v>
      </c>
      <c r="DX21" s="8">
        <f t="shared" si="70"/>
        <v>21.3</v>
      </c>
      <c r="DY21" s="8">
        <f t="shared" si="71"/>
        <v>0</v>
      </c>
      <c r="DZ21" s="8">
        <f t="shared" si="72"/>
        <v>21.3</v>
      </c>
      <c r="EA21" s="8">
        <v>773.3</v>
      </c>
      <c r="EB21" s="8"/>
      <c r="EC21" s="8">
        <f t="shared" si="73"/>
        <v>773.3</v>
      </c>
      <c r="ED21" s="8">
        <v>21.3</v>
      </c>
      <c r="EE21" s="8">
        <v>0</v>
      </c>
      <c r="EF21" s="8">
        <v>21.3</v>
      </c>
      <c r="EG21" s="8">
        <f t="shared" si="74"/>
        <v>69.2</v>
      </c>
      <c r="EH21" s="8">
        <f t="shared" si="75"/>
        <v>0</v>
      </c>
      <c r="EI21" s="8">
        <f t="shared" si="76"/>
        <v>69.2</v>
      </c>
      <c r="EJ21" s="8">
        <v>69.2</v>
      </c>
      <c r="EK21" s="8"/>
      <c r="EL21" s="8">
        <f t="shared" si="77"/>
        <v>69.2</v>
      </c>
      <c r="EM21" s="8">
        <v>0</v>
      </c>
      <c r="EN21" s="8">
        <v>0</v>
      </c>
      <c r="EO21" s="8">
        <v>0</v>
      </c>
      <c r="EP21" s="8">
        <v>0</v>
      </c>
      <c r="EQ21" s="8">
        <v>0</v>
      </c>
      <c r="ER21" s="8">
        <v>0</v>
      </c>
      <c r="ES21" s="8">
        <f t="shared" si="97"/>
        <v>425</v>
      </c>
      <c r="ET21" s="8">
        <f t="shared" si="78"/>
        <v>0</v>
      </c>
      <c r="EU21" s="8">
        <f t="shared" si="79"/>
        <v>425</v>
      </c>
      <c r="EV21" s="8">
        <f t="shared" si="80"/>
        <v>3167.4</v>
      </c>
      <c r="EW21" s="8">
        <f t="shared" si="11"/>
        <v>0</v>
      </c>
      <c r="EX21" s="8">
        <f t="shared" si="81"/>
        <v>3167.4</v>
      </c>
      <c r="EY21" s="8">
        <v>3167.4</v>
      </c>
      <c r="EZ21" s="8"/>
      <c r="FA21" s="8">
        <f t="shared" si="82"/>
        <v>3167.4</v>
      </c>
      <c r="FB21" s="8">
        <v>425</v>
      </c>
      <c r="FC21" s="8">
        <v>0</v>
      </c>
      <c r="FD21" s="8">
        <v>425</v>
      </c>
      <c r="FE21" s="8">
        <f t="shared" si="101"/>
        <v>1604.4</v>
      </c>
      <c r="FF21" s="8">
        <f t="shared" si="83"/>
        <v>0</v>
      </c>
      <c r="FG21" s="8">
        <f t="shared" si="84"/>
        <v>1604.4</v>
      </c>
      <c r="FH21" s="8">
        <v>1604.4</v>
      </c>
      <c r="FI21" s="8"/>
      <c r="FJ21" s="8">
        <f t="shared" ref="FJ21:FJ31" si="102">FH21+FI21</f>
        <v>1604.4</v>
      </c>
      <c r="FK21" s="8">
        <f t="shared" si="85"/>
        <v>505927.89999999991</v>
      </c>
      <c r="FL21" s="8">
        <f t="shared" si="86"/>
        <v>-1949</v>
      </c>
      <c r="FM21" s="8">
        <f t="shared" si="87"/>
        <v>503978.89999999991</v>
      </c>
      <c r="FN21" s="8">
        <f t="shared" si="88"/>
        <v>500342.09999999992</v>
      </c>
      <c r="FO21" s="8">
        <f t="shared" si="89"/>
        <v>-1949</v>
      </c>
      <c r="FP21" s="8">
        <f t="shared" si="90"/>
        <v>498393.09999999992</v>
      </c>
      <c r="FQ21" s="8">
        <f t="shared" si="98"/>
        <v>5585.8</v>
      </c>
      <c r="FR21" s="8">
        <f t="shared" si="91"/>
        <v>0</v>
      </c>
      <c r="FS21" s="8">
        <f t="shared" si="92"/>
        <v>5585.8</v>
      </c>
    </row>
    <row r="22" spans="1:175" ht="12.75" customHeight="1" x14ac:dyDescent="0.2">
      <c r="A22" s="24" t="s">
        <v>10</v>
      </c>
      <c r="B22" s="61"/>
      <c r="C22" s="61"/>
      <c r="D22" s="61"/>
      <c r="E22" s="61"/>
      <c r="F22" s="61"/>
      <c r="G22" s="61"/>
      <c r="H22" s="8">
        <f t="shared" si="14"/>
        <v>1355.2</v>
      </c>
      <c r="I22" s="8">
        <f t="shared" si="15"/>
        <v>0</v>
      </c>
      <c r="J22" s="8">
        <f t="shared" si="16"/>
        <v>1355.2</v>
      </c>
      <c r="K22" s="8">
        <v>1355.2</v>
      </c>
      <c r="L22" s="8">
        <v>0</v>
      </c>
      <c r="M22" s="8">
        <f t="shared" si="17"/>
        <v>1355.2</v>
      </c>
      <c r="N22" s="8">
        <f t="shared" si="100"/>
        <v>1112431.9000000001</v>
      </c>
      <c r="O22" s="8">
        <f t="shared" si="18"/>
        <v>0</v>
      </c>
      <c r="P22" s="8">
        <f t="shared" si="19"/>
        <v>1112431.9000000001</v>
      </c>
      <c r="Q22" s="8">
        <v>1047468.6</v>
      </c>
      <c r="R22" s="8">
        <v>0</v>
      </c>
      <c r="S22" s="8">
        <f t="shared" si="20"/>
        <v>1047468.6</v>
      </c>
      <c r="T22" s="8">
        <v>23320.7</v>
      </c>
      <c r="U22" s="8">
        <v>0</v>
      </c>
      <c r="V22" s="8">
        <f t="shared" si="21"/>
        <v>23320.7</v>
      </c>
      <c r="W22" s="8">
        <v>32680</v>
      </c>
      <c r="X22" s="25">
        <v>0</v>
      </c>
      <c r="Y22" s="8">
        <f t="shared" si="22"/>
        <v>32680</v>
      </c>
      <c r="Z22" s="8">
        <v>8962.6</v>
      </c>
      <c r="AA22" s="25">
        <v>0</v>
      </c>
      <c r="AB22" s="8">
        <f t="shared" si="23"/>
        <v>8962.6</v>
      </c>
      <c r="AC22" s="8">
        <f t="shared" si="99"/>
        <v>79653.8</v>
      </c>
      <c r="AD22" s="8">
        <f t="shared" si="25"/>
        <v>0</v>
      </c>
      <c r="AE22" s="8">
        <f t="shared" si="26"/>
        <v>79653.8</v>
      </c>
      <c r="AF22" s="8">
        <f t="shared" si="94"/>
        <v>2780.2</v>
      </c>
      <c r="AG22" s="8">
        <f t="shared" si="27"/>
        <v>0</v>
      </c>
      <c r="AH22" s="8">
        <f t="shared" si="28"/>
        <v>2780.2</v>
      </c>
      <c r="AI22" s="8">
        <v>45260.800000000003</v>
      </c>
      <c r="AJ22" s="8">
        <v>0</v>
      </c>
      <c r="AK22" s="8">
        <v>45260.800000000003</v>
      </c>
      <c r="AL22" s="8">
        <v>12211.3</v>
      </c>
      <c r="AM22" s="8"/>
      <c r="AN22" s="8">
        <f t="shared" si="29"/>
        <v>12211.3</v>
      </c>
      <c r="AO22" s="8">
        <v>5263.2</v>
      </c>
      <c r="AP22" s="8"/>
      <c r="AQ22" s="8">
        <f t="shared" si="30"/>
        <v>5263.2</v>
      </c>
      <c r="AR22" s="8">
        <v>237.2</v>
      </c>
      <c r="AS22" s="8"/>
      <c r="AT22" s="8">
        <f t="shared" si="31"/>
        <v>237.2</v>
      </c>
      <c r="AU22" s="26">
        <v>10194.1</v>
      </c>
      <c r="AV22" s="8">
        <v>0</v>
      </c>
      <c r="AW22" s="26">
        <f t="shared" si="32"/>
        <v>10194.1</v>
      </c>
      <c r="AX22" s="27">
        <v>6487.2</v>
      </c>
      <c r="AY22" s="8">
        <v>0</v>
      </c>
      <c r="AZ22" s="8">
        <f t="shared" si="95"/>
        <v>6487.2</v>
      </c>
      <c r="BA22" s="8">
        <v>2780.2</v>
      </c>
      <c r="BB22" s="8">
        <v>0</v>
      </c>
      <c r="BC22" s="8">
        <v>2780.2</v>
      </c>
      <c r="BD22" s="8">
        <f t="shared" si="33"/>
        <v>359.1</v>
      </c>
      <c r="BE22" s="8">
        <f t="shared" si="34"/>
        <v>0</v>
      </c>
      <c r="BF22" s="8">
        <f t="shared" si="35"/>
        <v>359.1</v>
      </c>
      <c r="BG22" s="8">
        <v>359.1</v>
      </c>
      <c r="BH22" s="8">
        <v>0</v>
      </c>
      <c r="BI22" s="8">
        <v>359.1</v>
      </c>
      <c r="BJ22" s="8">
        <f t="shared" si="36"/>
        <v>1591.2</v>
      </c>
      <c r="BK22" s="8">
        <f t="shared" si="37"/>
        <v>0</v>
      </c>
      <c r="BL22" s="8">
        <f t="shared" si="38"/>
        <v>1591.2</v>
      </c>
      <c r="BM22" s="8">
        <v>1591.2</v>
      </c>
      <c r="BN22" s="8">
        <v>0</v>
      </c>
      <c r="BO22" s="8">
        <f t="shared" si="39"/>
        <v>1591.2</v>
      </c>
      <c r="BP22" s="8">
        <f t="shared" si="40"/>
        <v>247443.3</v>
      </c>
      <c r="BQ22" s="8">
        <f t="shared" si="41"/>
        <v>14600</v>
      </c>
      <c r="BR22" s="8">
        <f t="shared" si="42"/>
        <v>262043.3</v>
      </c>
      <c r="BS22" s="8">
        <v>0</v>
      </c>
      <c r="BT22" s="8">
        <v>0</v>
      </c>
      <c r="BU22" s="8">
        <f t="shared" si="43"/>
        <v>0</v>
      </c>
      <c r="BV22" s="8">
        <v>195500</v>
      </c>
      <c r="BW22" s="8">
        <v>14600</v>
      </c>
      <c r="BX22" s="8">
        <f t="shared" si="44"/>
        <v>210100</v>
      </c>
      <c r="BY22" s="8">
        <v>9220</v>
      </c>
      <c r="BZ22" s="8"/>
      <c r="CA22" s="8">
        <f t="shared" si="45"/>
        <v>9220</v>
      </c>
      <c r="CB22" s="8">
        <v>42100</v>
      </c>
      <c r="CC22" s="8">
        <v>0</v>
      </c>
      <c r="CD22" s="8">
        <f t="shared" si="46"/>
        <v>42100</v>
      </c>
      <c r="CE22" s="8">
        <v>0</v>
      </c>
      <c r="CF22" s="8">
        <v>0</v>
      </c>
      <c r="CG22" s="8">
        <f t="shared" si="47"/>
        <v>0</v>
      </c>
      <c r="CH22" s="8">
        <v>0</v>
      </c>
      <c r="CI22" s="8">
        <v>0</v>
      </c>
      <c r="CJ22" s="8">
        <f t="shared" si="48"/>
        <v>0</v>
      </c>
      <c r="CK22" s="8">
        <v>623.29999999999995</v>
      </c>
      <c r="CL22" s="8"/>
      <c r="CM22" s="8">
        <f t="shared" si="49"/>
        <v>623.29999999999995</v>
      </c>
      <c r="CN22" s="8">
        <f t="shared" si="50"/>
        <v>0</v>
      </c>
      <c r="CO22" s="8">
        <f t="shared" si="51"/>
        <v>0</v>
      </c>
      <c r="CP22" s="8">
        <f t="shared" si="52"/>
        <v>0</v>
      </c>
      <c r="CQ22" s="8">
        <v>0</v>
      </c>
      <c r="CR22" s="8"/>
      <c r="CS22" s="8">
        <v>0</v>
      </c>
      <c r="CT22" s="8">
        <f t="shared" si="53"/>
        <v>545.6</v>
      </c>
      <c r="CU22" s="8">
        <f t="shared" si="54"/>
        <v>0</v>
      </c>
      <c r="CV22" s="8">
        <f t="shared" si="55"/>
        <v>545.6</v>
      </c>
      <c r="CW22" s="8">
        <f t="shared" si="56"/>
        <v>1776.4</v>
      </c>
      <c r="CX22" s="8">
        <f t="shared" si="57"/>
        <v>0</v>
      </c>
      <c r="CY22" s="8">
        <f t="shared" si="58"/>
        <v>1776.4</v>
      </c>
      <c r="CZ22" s="8">
        <v>1776.4</v>
      </c>
      <c r="DA22" s="31"/>
      <c r="DB22" s="8">
        <f t="shared" si="59"/>
        <v>1776.4</v>
      </c>
      <c r="DC22" s="8">
        <v>0</v>
      </c>
      <c r="DD22" s="8"/>
      <c r="DE22" s="8">
        <f t="shared" si="60"/>
        <v>0</v>
      </c>
      <c r="DF22" s="8">
        <v>0</v>
      </c>
      <c r="DG22" s="8"/>
      <c r="DH22" s="8">
        <f t="shared" si="61"/>
        <v>0</v>
      </c>
      <c r="DI22" s="8">
        <v>542.80000000000007</v>
      </c>
      <c r="DJ22" s="33"/>
      <c r="DK22" s="8">
        <f t="shared" si="62"/>
        <v>542.80000000000007</v>
      </c>
      <c r="DL22" s="8">
        <v>2.8</v>
      </c>
      <c r="DM22" s="8"/>
      <c r="DN22" s="8">
        <f t="shared" si="63"/>
        <v>2.8</v>
      </c>
      <c r="DO22" s="8">
        <f t="shared" si="64"/>
        <v>1295.8</v>
      </c>
      <c r="DP22" s="8">
        <f t="shared" si="65"/>
        <v>-262.2</v>
      </c>
      <c r="DQ22" s="8">
        <f t="shared" si="66"/>
        <v>1033.5999999999999</v>
      </c>
      <c r="DR22" s="8">
        <v>1295.8</v>
      </c>
      <c r="DS22" s="8">
        <v>-262.2</v>
      </c>
      <c r="DT22" s="8">
        <f t="shared" si="67"/>
        <v>1033.5999999999999</v>
      </c>
      <c r="DU22" s="8">
        <f t="shared" si="68"/>
        <v>1617.1000000000001</v>
      </c>
      <c r="DV22" s="8">
        <f t="shared" si="69"/>
        <v>0</v>
      </c>
      <c r="DW22" s="8">
        <f t="shared" si="96"/>
        <v>1617.1000000000001</v>
      </c>
      <c r="DX22" s="8">
        <f t="shared" si="70"/>
        <v>62</v>
      </c>
      <c r="DY22" s="8">
        <f t="shared" si="71"/>
        <v>0</v>
      </c>
      <c r="DZ22" s="8">
        <f t="shared" si="72"/>
        <v>62</v>
      </c>
      <c r="EA22" s="8">
        <v>1617.1000000000001</v>
      </c>
      <c r="EB22" s="8"/>
      <c r="EC22" s="8">
        <f t="shared" si="73"/>
        <v>1617.1000000000001</v>
      </c>
      <c r="ED22" s="8">
        <v>62</v>
      </c>
      <c r="EE22" s="8">
        <v>0</v>
      </c>
      <c r="EF22" s="8">
        <v>62</v>
      </c>
      <c r="EG22" s="8">
        <f t="shared" si="74"/>
        <v>112.19999999999999</v>
      </c>
      <c r="EH22" s="8">
        <f t="shared" si="75"/>
        <v>0</v>
      </c>
      <c r="EI22" s="8">
        <f t="shared" si="76"/>
        <v>112.19999999999999</v>
      </c>
      <c r="EJ22" s="8">
        <v>112.19999999999999</v>
      </c>
      <c r="EK22" s="8"/>
      <c r="EL22" s="8">
        <f t="shared" si="77"/>
        <v>112.19999999999999</v>
      </c>
      <c r="EM22" s="8">
        <v>0</v>
      </c>
      <c r="EN22" s="8">
        <v>0</v>
      </c>
      <c r="EO22" s="8">
        <v>0</v>
      </c>
      <c r="EP22" s="8">
        <v>0</v>
      </c>
      <c r="EQ22" s="8">
        <v>0</v>
      </c>
      <c r="ER22" s="8">
        <v>0</v>
      </c>
      <c r="ES22" s="8">
        <f t="shared" si="97"/>
        <v>749.2</v>
      </c>
      <c r="ET22" s="8">
        <f t="shared" si="78"/>
        <v>0</v>
      </c>
      <c r="EU22" s="8">
        <f t="shared" si="79"/>
        <v>749.2</v>
      </c>
      <c r="EV22" s="8">
        <f t="shared" si="80"/>
        <v>5737</v>
      </c>
      <c r="EW22" s="8">
        <f t="shared" si="11"/>
        <v>0</v>
      </c>
      <c r="EX22" s="8">
        <f t="shared" si="81"/>
        <v>5737</v>
      </c>
      <c r="EY22" s="8">
        <v>5737</v>
      </c>
      <c r="EZ22" s="8"/>
      <c r="FA22" s="8">
        <f t="shared" si="82"/>
        <v>5737</v>
      </c>
      <c r="FB22" s="8">
        <v>749.2</v>
      </c>
      <c r="FC22" s="8">
        <v>0</v>
      </c>
      <c r="FD22" s="8">
        <v>749.2</v>
      </c>
      <c r="FE22" s="8">
        <f t="shared" si="101"/>
        <v>3539.3</v>
      </c>
      <c r="FF22" s="8">
        <f t="shared" si="83"/>
        <v>0</v>
      </c>
      <c r="FG22" s="8">
        <f t="shared" si="84"/>
        <v>3539.3</v>
      </c>
      <c r="FH22" s="8">
        <v>3539.3</v>
      </c>
      <c r="FI22" s="8"/>
      <c r="FJ22" s="8">
        <f t="shared" si="102"/>
        <v>3539.3</v>
      </c>
      <c r="FK22" s="8">
        <f t="shared" si="85"/>
        <v>1461049.3000000003</v>
      </c>
      <c r="FL22" s="8">
        <f t="shared" si="86"/>
        <v>14337.8</v>
      </c>
      <c r="FM22" s="8">
        <f t="shared" si="87"/>
        <v>1475387.1000000003</v>
      </c>
      <c r="FN22" s="8">
        <f t="shared" si="88"/>
        <v>1447154.4000000004</v>
      </c>
      <c r="FO22" s="8">
        <f t="shared" si="89"/>
        <v>14337.8</v>
      </c>
      <c r="FP22" s="8">
        <f t="shared" si="90"/>
        <v>1461492.2000000004</v>
      </c>
      <c r="FQ22" s="8">
        <f t="shared" si="98"/>
        <v>13894.900000000001</v>
      </c>
      <c r="FR22" s="8">
        <f t="shared" si="91"/>
        <v>0</v>
      </c>
      <c r="FS22" s="8">
        <f t="shared" si="92"/>
        <v>13894.900000000001</v>
      </c>
    </row>
    <row r="23" spans="1:175" ht="12.75" customHeight="1" x14ac:dyDescent="0.2">
      <c r="A23" s="24" t="s">
        <v>9</v>
      </c>
      <c r="B23" s="61"/>
      <c r="C23" s="61"/>
      <c r="D23" s="61"/>
      <c r="E23" s="61"/>
      <c r="F23" s="61"/>
      <c r="G23" s="61"/>
      <c r="H23" s="8">
        <f t="shared" si="14"/>
        <v>604.6</v>
      </c>
      <c r="I23" s="8">
        <f t="shared" si="15"/>
        <v>0</v>
      </c>
      <c r="J23" s="8">
        <f t="shared" si="16"/>
        <v>604.6</v>
      </c>
      <c r="K23" s="8">
        <v>604.6</v>
      </c>
      <c r="L23" s="8">
        <v>0</v>
      </c>
      <c r="M23" s="8">
        <f t="shared" si="17"/>
        <v>604.6</v>
      </c>
      <c r="N23" s="8">
        <f t="shared" si="100"/>
        <v>1065449.2</v>
      </c>
      <c r="O23" s="8">
        <f t="shared" si="18"/>
        <v>906.2</v>
      </c>
      <c r="P23" s="8">
        <f t="shared" si="19"/>
        <v>1066355.3999999999</v>
      </c>
      <c r="Q23" s="8">
        <v>1009309</v>
      </c>
      <c r="R23" s="8">
        <v>906.2</v>
      </c>
      <c r="S23" s="8">
        <f t="shared" si="20"/>
        <v>1010215.2</v>
      </c>
      <c r="T23" s="8">
        <v>26826</v>
      </c>
      <c r="U23" s="8">
        <v>0</v>
      </c>
      <c r="V23" s="8">
        <f t="shared" si="21"/>
        <v>26826</v>
      </c>
      <c r="W23" s="8">
        <v>23551</v>
      </c>
      <c r="X23" s="25">
        <v>0</v>
      </c>
      <c r="Y23" s="8">
        <f t="shared" si="22"/>
        <v>23551</v>
      </c>
      <c r="Z23" s="8">
        <v>5763.2</v>
      </c>
      <c r="AA23" s="25">
        <v>0</v>
      </c>
      <c r="AB23" s="8">
        <f t="shared" si="23"/>
        <v>5763.2</v>
      </c>
      <c r="AC23" s="8">
        <f t="shared" si="99"/>
        <v>42456.1</v>
      </c>
      <c r="AD23" s="8">
        <f t="shared" si="25"/>
        <v>0</v>
      </c>
      <c r="AE23" s="8">
        <f t="shared" si="26"/>
        <v>42456.1</v>
      </c>
      <c r="AF23" s="8">
        <v>0</v>
      </c>
      <c r="AG23" s="8">
        <f t="shared" si="27"/>
        <v>0</v>
      </c>
      <c r="AH23" s="8">
        <f t="shared" si="28"/>
        <v>0</v>
      </c>
      <c r="AI23" s="8">
        <v>8139.9</v>
      </c>
      <c r="AJ23" s="8">
        <v>0</v>
      </c>
      <c r="AK23" s="8">
        <v>8139.9</v>
      </c>
      <c r="AL23" s="8">
        <v>12121.800000000001</v>
      </c>
      <c r="AM23" s="8"/>
      <c r="AN23" s="8">
        <f t="shared" si="29"/>
        <v>12121.800000000001</v>
      </c>
      <c r="AO23" s="8">
        <v>9968.1999999999989</v>
      </c>
      <c r="AP23" s="8"/>
      <c r="AQ23" s="8">
        <f t="shared" si="30"/>
        <v>9968.1999999999989</v>
      </c>
      <c r="AR23" s="8">
        <v>136.30000000000001</v>
      </c>
      <c r="AS23" s="8"/>
      <c r="AT23" s="8">
        <f t="shared" si="31"/>
        <v>136.30000000000001</v>
      </c>
      <c r="AU23" s="26">
        <v>12089.9</v>
      </c>
      <c r="AV23" s="8">
        <v>0</v>
      </c>
      <c r="AW23" s="26">
        <f t="shared" si="32"/>
        <v>12089.9</v>
      </c>
      <c r="AX23" s="27">
        <v>0</v>
      </c>
      <c r="AY23" s="8">
        <v>0</v>
      </c>
      <c r="AZ23" s="8">
        <v>0</v>
      </c>
      <c r="BA23" s="8">
        <v>0</v>
      </c>
      <c r="BB23" s="8">
        <v>0</v>
      </c>
      <c r="BC23" s="8">
        <v>0</v>
      </c>
      <c r="BD23" s="8">
        <f t="shared" si="33"/>
        <v>353.6</v>
      </c>
      <c r="BE23" s="8">
        <f t="shared" si="34"/>
        <v>0</v>
      </c>
      <c r="BF23" s="8">
        <f t="shared" si="35"/>
        <v>353.6</v>
      </c>
      <c r="BG23" s="8">
        <v>353.6</v>
      </c>
      <c r="BH23" s="8">
        <v>0</v>
      </c>
      <c r="BI23" s="8">
        <v>353.6</v>
      </c>
      <c r="BJ23" s="8">
        <f t="shared" si="36"/>
        <v>1916.3</v>
      </c>
      <c r="BK23" s="8">
        <f t="shared" si="37"/>
        <v>0</v>
      </c>
      <c r="BL23" s="8">
        <f t="shared" si="38"/>
        <v>1916.3</v>
      </c>
      <c r="BM23" s="8">
        <v>1916.3</v>
      </c>
      <c r="BN23" s="8">
        <v>0</v>
      </c>
      <c r="BO23" s="8">
        <f t="shared" si="39"/>
        <v>1916.3</v>
      </c>
      <c r="BP23" s="8">
        <f t="shared" si="40"/>
        <v>35422.799999999996</v>
      </c>
      <c r="BQ23" s="8">
        <f t="shared" si="41"/>
        <v>0</v>
      </c>
      <c r="BR23" s="8">
        <f t="shared" si="42"/>
        <v>35422.799999999996</v>
      </c>
      <c r="BS23" s="8">
        <v>475</v>
      </c>
      <c r="BT23" s="8">
        <v>0</v>
      </c>
      <c r="BU23" s="8">
        <f t="shared" si="43"/>
        <v>475</v>
      </c>
      <c r="BV23" s="8">
        <v>30280</v>
      </c>
      <c r="BW23" s="8">
        <v>0</v>
      </c>
      <c r="BX23" s="8">
        <f t="shared" si="44"/>
        <v>30280</v>
      </c>
      <c r="BY23" s="8">
        <v>0</v>
      </c>
      <c r="BZ23" s="8"/>
      <c r="CA23" s="8">
        <f t="shared" si="45"/>
        <v>0</v>
      </c>
      <c r="CB23" s="8">
        <v>103.7</v>
      </c>
      <c r="CC23" s="8">
        <v>0</v>
      </c>
      <c r="CD23" s="8">
        <f t="shared" si="46"/>
        <v>103.7</v>
      </c>
      <c r="CE23" s="8">
        <v>4200</v>
      </c>
      <c r="CF23" s="8">
        <v>0</v>
      </c>
      <c r="CG23" s="8">
        <f t="shared" si="47"/>
        <v>4200</v>
      </c>
      <c r="CH23" s="8">
        <v>100</v>
      </c>
      <c r="CI23" s="8">
        <v>0</v>
      </c>
      <c r="CJ23" s="8">
        <f t="shared" si="48"/>
        <v>100</v>
      </c>
      <c r="CK23" s="8">
        <v>264.10000000000002</v>
      </c>
      <c r="CL23" s="8"/>
      <c r="CM23" s="8">
        <f t="shared" si="49"/>
        <v>264.10000000000002</v>
      </c>
      <c r="CN23" s="8">
        <f t="shared" si="50"/>
        <v>5305.3</v>
      </c>
      <c r="CO23" s="8">
        <f t="shared" si="51"/>
        <v>0</v>
      </c>
      <c r="CP23" s="8">
        <f t="shared" si="52"/>
        <v>5305.3</v>
      </c>
      <c r="CQ23" s="8">
        <v>5305.3</v>
      </c>
      <c r="CR23" s="8"/>
      <c r="CS23" s="8">
        <f>CQ23+CR23</f>
        <v>5305.3</v>
      </c>
      <c r="CT23" s="8">
        <f t="shared" si="53"/>
        <v>17</v>
      </c>
      <c r="CU23" s="8">
        <f t="shared" si="54"/>
        <v>0</v>
      </c>
      <c r="CV23" s="8">
        <f t="shared" si="55"/>
        <v>17</v>
      </c>
      <c r="CW23" s="8">
        <f t="shared" si="56"/>
        <v>0</v>
      </c>
      <c r="CX23" s="8">
        <f t="shared" si="57"/>
        <v>0</v>
      </c>
      <c r="CY23" s="8">
        <f t="shared" si="58"/>
        <v>0</v>
      </c>
      <c r="CZ23" s="8">
        <v>0</v>
      </c>
      <c r="DA23" s="31"/>
      <c r="DB23" s="8">
        <f t="shared" si="59"/>
        <v>0</v>
      </c>
      <c r="DC23" s="8">
        <v>0</v>
      </c>
      <c r="DD23" s="8"/>
      <c r="DE23" s="8">
        <f t="shared" si="60"/>
        <v>0</v>
      </c>
      <c r="DF23" s="8">
        <v>0</v>
      </c>
      <c r="DG23" s="8"/>
      <c r="DH23" s="8">
        <f t="shared" si="61"/>
        <v>0</v>
      </c>
      <c r="DI23" s="8">
        <v>0</v>
      </c>
      <c r="DJ23" s="33"/>
      <c r="DK23" s="8">
        <f t="shared" si="62"/>
        <v>0</v>
      </c>
      <c r="DL23" s="8">
        <v>17</v>
      </c>
      <c r="DM23" s="8"/>
      <c r="DN23" s="8">
        <f t="shared" si="63"/>
        <v>17</v>
      </c>
      <c r="DO23" s="8">
        <f t="shared" si="64"/>
        <v>31017.699999999997</v>
      </c>
      <c r="DP23" s="8">
        <f t="shared" si="65"/>
        <v>-1171</v>
      </c>
      <c r="DQ23" s="8">
        <f t="shared" si="66"/>
        <v>29846.699999999997</v>
      </c>
      <c r="DR23" s="8">
        <v>31017.699999999997</v>
      </c>
      <c r="DS23" s="8">
        <v>-1171</v>
      </c>
      <c r="DT23" s="8">
        <f t="shared" si="67"/>
        <v>29846.699999999997</v>
      </c>
      <c r="DU23" s="8">
        <f t="shared" si="68"/>
        <v>1378.1000000000001</v>
      </c>
      <c r="DV23" s="8">
        <f t="shared" si="69"/>
        <v>0</v>
      </c>
      <c r="DW23" s="8">
        <f t="shared" si="96"/>
        <v>1378.1000000000001</v>
      </c>
      <c r="DX23" s="8">
        <f t="shared" si="70"/>
        <v>35.4</v>
      </c>
      <c r="DY23" s="8">
        <f t="shared" si="71"/>
        <v>0</v>
      </c>
      <c r="DZ23" s="8">
        <f t="shared" si="72"/>
        <v>35.4</v>
      </c>
      <c r="EA23" s="8">
        <v>1378.1000000000001</v>
      </c>
      <c r="EB23" s="8"/>
      <c r="EC23" s="8">
        <f t="shared" si="73"/>
        <v>1378.1000000000001</v>
      </c>
      <c r="ED23" s="8">
        <v>35.4</v>
      </c>
      <c r="EE23" s="8">
        <v>0</v>
      </c>
      <c r="EF23" s="8">
        <v>35.4</v>
      </c>
      <c r="EG23" s="8">
        <f t="shared" si="74"/>
        <v>127.5</v>
      </c>
      <c r="EH23" s="8">
        <f t="shared" si="75"/>
        <v>0</v>
      </c>
      <c r="EI23" s="8">
        <f t="shared" si="76"/>
        <v>127.5</v>
      </c>
      <c r="EJ23" s="8">
        <v>127.5</v>
      </c>
      <c r="EK23" s="8"/>
      <c r="EL23" s="8">
        <f t="shared" si="77"/>
        <v>127.5</v>
      </c>
      <c r="EM23" s="8">
        <f t="shared" ref="EM23:EM31" si="103">EP23</f>
        <v>51187.8</v>
      </c>
      <c r="EN23" s="8">
        <f t="shared" ref="EN23:EN31" si="104">EQ23</f>
        <v>0</v>
      </c>
      <c r="EO23" s="8">
        <f t="shared" ref="EO23:EO31" si="105">ER23</f>
        <v>51187.8</v>
      </c>
      <c r="EP23" s="8">
        <v>51187.8</v>
      </c>
      <c r="EQ23" s="8">
        <v>0</v>
      </c>
      <c r="ER23" s="8">
        <v>51187.8</v>
      </c>
      <c r="ES23" s="8">
        <f t="shared" si="97"/>
        <v>709.9</v>
      </c>
      <c r="ET23" s="8">
        <f t="shared" si="78"/>
        <v>0</v>
      </c>
      <c r="EU23" s="8">
        <f t="shared" si="79"/>
        <v>709.9</v>
      </c>
      <c r="EV23" s="8">
        <f t="shared" si="80"/>
        <v>5464.7</v>
      </c>
      <c r="EW23" s="8">
        <f t="shared" si="11"/>
        <v>0</v>
      </c>
      <c r="EX23" s="8">
        <f t="shared" si="81"/>
        <v>5464.7</v>
      </c>
      <c r="EY23" s="8">
        <v>5464.7</v>
      </c>
      <c r="EZ23" s="8"/>
      <c r="FA23" s="8">
        <f t="shared" si="82"/>
        <v>5464.7</v>
      </c>
      <c r="FB23" s="8">
        <v>709.9</v>
      </c>
      <c r="FC23" s="8">
        <v>0</v>
      </c>
      <c r="FD23" s="8">
        <v>709.9</v>
      </c>
      <c r="FE23" s="8">
        <f t="shared" si="101"/>
        <v>1995.4</v>
      </c>
      <c r="FF23" s="8">
        <f t="shared" si="83"/>
        <v>0</v>
      </c>
      <c r="FG23" s="8">
        <f t="shared" si="84"/>
        <v>1995.4</v>
      </c>
      <c r="FH23" s="8">
        <v>1995.4</v>
      </c>
      <c r="FI23" s="8"/>
      <c r="FJ23" s="8">
        <f t="shared" si="102"/>
        <v>1995.4</v>
      </c>
      <c r="FK23" s="8">
        <f t="shared" si="85"/>
        <v>1243441.4000000004</v>
      </c>
      <c r="FL23" s="8">
        <f t="shared" si="86"/>
        <v>-264.79999999999995</v>
      </c>
      <c r="FM23" s="8">
        <f t="shared" si="87"/>
        <v>1243176.6000000003</v>
      </c>
      <c r="FN23" s="8">
        <f t="shared" si="88"/>
        <v>1235945.9000000004</v>
      </c>
      <c r="FO23" s="8">
        <f t="shared" si="89"/>
        <v>-264.79999999999995</v>
      </c>
      <c r="FP23" s="8">
        <f t="shared" si="90"/>
        <v>1235681.1000000003</v>
      </c>
      <c r="FQ23" s="8">
        <f t="shared" si="98"/>
        <v>7495.5</v>
      </c>
      <c r="FR23" s="8">
        <f t="shared" si="91"/>
        <v>0</v>
      </c>
      <c r="FS23" s="8">
        <f t="shared" si="92"/>
        <v>7495.5</v>
      </c>
    </row>
    <row r="24" spans="1:175" ht="12.75" customHeight="1" x14ac:dyDescent="0.2">
      <c r="A24" s="24" t="s">
        <v>8</v>
      </c>
      <c r="B24" s="61"/>
      <c r="C24" s="61"/>
      <c r="D24" s="61"/>
      <c r="E24" s="61"/>
      <c r="F24" s="61"/>
      <c r="G24" s="61"/>
      <c r="H24" s="8">
        <f t="shared" si="14"/>
        <v>818.9</v>
      </c>
      <c r="I24" s="8">
        <f t="shared" si="15"/>
        <v>0</v>
      </c>
      <c r="J24" s="8">
        <f t="shared" si="16"/>
        <v>818.9</v>
      </c>
      <c r="K24" s="8">
        <v>818.9</v>
      </c>
      <c r="L24" s="8">
        <v>0</v>
      </c>
      <c r="M24" s="8">
        <f t="shared" si="17"/>
        <v>818.9</v>
      </c>
      <c r="N24" s="8">
        <f t="shared" si="100"/>
        <v>1102338.1999999997</v>
      </c>
      <c r="O24" s="8">
        <f t="shared" si="18"/>
        <v>0</v>
      </c>
      <c r="P24" s="8">
        <f t="shared" si="19"/>
        <v>1102338.1999999997</v>
      </c>
      <c r="Q24" s="8">
        <v>1030270.7999999999</v>
      </c>
      <c r="R24" s="8">
        <v>0</v>
      </c>
      <c r="S24" s="8">
        <f t="shared" si="20"/>
        <v>1030270.7999999999</v>
      </c>
      <c r="T24" s="8">
        <v>44685</v>
      </c>
      <c r="U24" s="8">
        <v>0</v>
      </c>
      <c r="V24" s="8">
        <f t="shared" si="21"/>
        <v>44685</v>
      </c>
      <c r="W24" s="8">
        <v>20808</v>
      </c>
      <c r="X24" s="25">
        <v>0</v>
      </c>
      <c r="Y24" s="8">
        <f t="shared" si="22"/>
        <v>20808</v>
      </c>
      <c r="Z24" s="8">
        <v>6574.4</v>
      </c>
      <c r="AA24" s="25">
        <v>0</v>
      </c>
      <c r="AB24" s="8">
        <f t="shared" si="23"/>
        <v>6574.4</v>
      </c>
      <c r="AC24" s="8">
        <f t="shared" si="99"/>
        <v>172963.3</v>
      </c>
      <c r="AD24" s="8">
        <f t="shared" si="25"/>
        <v>0</v>
      </c>
      <c r="AE24" s="8">
        <f t="shared" si="26"/>
        <v>172963.3</v>
      </c>
      <c r="AF24" s="8">
        <v>0</v>
      </c>
      <c r="AG24" s="8">
        <f t="shared" si="27"/>
        <v>0</v>
      </c>
      <c r="AH24" s="8">
        <f t="shared" si="28"/>
        <v>0</v>
      </c>
      <c r="AI24" s="8">
        <v>85103.1</v>
      </c>
      <c r="AJ24" s="8">
        <v>0</v>
      </c>
      <c r="AK24" s="8">
        <v>85103.1</v>
      </c>
      <c r="AL24" s="8">
        <v>17980.900000000001</v>
      </c>
      <c r="AM24" s="8"/>
      <c r="AN24" s="8">
        <f t="shared" si="29"/>
        <v>17980.900000000001</v>
      </c>
      <c r="AO24" s="8">
        <v>9968.1999999999989</v>
      </c>
      <c r="AP24" s="8"/>
      <c r="AQ24" s="8">
        <f t="shared" si="30"/>
        <v>9968.1999999999989</v>
      </c>
      <c r="AR24" s="8">
        <v>138.1</v>
      </c>
      <c r="AS24" s="8"/>
      <c r="AT24" s="8">
        <f t="shared" si="31"/>
        <v>138.1</v>
      </c>
      <c r="AU24" s="26">
        <v>59773</v>
      </c>
      <c r="AV24" s="8">
        <v>0</v>
      </c>
      <c r="AW24" s="26">
        <f t="shared" si="32"/>
        <v>59773</v>
      </c>
      <c r="AX24" s="27">
        <v>0</v>
      </c>
      <c r="AY24" s="8">
        <v>0</v>
      </c>
      <c r="AZ24" s="8">
        <v>0</v>
      </c>
      <c r="BA24" s="8">
        <v>0</v>
      </c>
      <c r="BB24" s="8">
        <v>0</v>
      </c>
      <c r="BC24" s="8">
        <v>0</v>
      </c>
      <c r="BD24" s="8">
        <f t="shared" si="33"/>
        <v>429.4</v>
      </c>
      <c r="BE24" s="8">
        <f t="shared" si="34"/>
        <v>0</v>
      </c>
      <c r="BF24" s="8">
        <f t="shared" si="35"/>
        <v>429.4</v>
      </c>
      <c r="BG24" s="8">
        <v>429.4</v>
      </c>
      <c r="BH24" s="8">
        <v>0</v>
      </c>
      <c r="BI24" s="8">
        <v>429.4</v>
      </c>
      <c r="BJ24" s="8">
        <f t="shared" si="36"/>
        <v>1816.5</v>
      </c>
      <c r="BK24" s="8">
        <f t="shared" si="37"/>
        <v>207.5</v>
      </c>
      <c r="BL24" s="8">
        <f t="shared" si="38"/>
        <v>2024</v>
      </c>
      <c r="BM24" s="8">
        <v>1816.5</v>
      </c>
      <c r="BN24" s="8">
        <v>207.5</v>
      </c>
      <c r="BO24" s="8">
        <f t="shared" si="39"/>
        <v>2024</v>
      </c>
      <c r="BP24" s="8">
        <f t="shared" si="40"/>
        <v>47516.1</v>
      </c>
      <c r="BQ24" s="8">
        <f t="shared" si="41"/>
        <v>-25000</v>
      </c>
      <c r="BR24" s="8">
        <f t="shared" si="42"/>
        <v>22516.1</v>
      </c>
      <c r="BS24" s="8">
        <v>200</v>
      </c>
      <c r="BT24" s="8">
        <v>0</v>
      </c>
      <c r="BU24" s="8">
        <f t="shared" si="43"/>
        <v>200</v>
      </c>
      <c r="BV24" s="8">
        <v>9900</v>
      </c>
      <c r="BW24" s="8">
        <v>0</v>
      </c>
      <c r="BX24" s="8">
        <f t="shared" si="44"/>
        <v>9900</v>
      </c>
      <c r="BY24" s="8">
        <v>0</v>
      </c>
      <c r="BZ24" s="8"/>
      <c r="CA24" s="8">
        <f t="shared" si="45"/>
        <v>0</v>
      </c>
      <c r="CB24" s="8">
        <v>2000</v>
      </c>
      <c r="CC24" s="8">
        <v>0</v>
      </c>
      <c r="CD24" s="8">
        <f t="shared" si="46"/>
        <v>2000</v>
      </c>
      <c r="CE24" s="8">
        <v>35000</v>
      </c>
      <c r="CF24" s="8">
        <v>-25000</v>
      </c>
      <c r="CG24" s="8">
        <f t="shared" si="47"/>
        <v>10000</v>
      </c>
      <c r="CH24" s="8">
        <v>0</v>
      </c>
      <c r="CI24" s="8">
        <v>0</v>
      </c>
      <c r="CJ24" s="8">
        <f t="shared" si="48"/>
        <v>0</v>
      </c>
      <c r="CK24" s="8">
        <v>416.1</v>
      </c>
      <c r="CL24" s="8"/>
      <c r="CM24" s="8">
        <f t="shared" si="49"/>
        <v>416.1</v>
      </c>
      <c r="CN24" s="8">
        <f t="shared" si="50"/>
        <v>4321.8999999999996</v>
      </c>
      <c r="CO24" s="8">
        <f t="shared" si="51"/>
        <v>0</v>
      </c>
      <c r="CP24" s="8">
        <f t="shared" si="52"/>
        <v>4321.8999999999996</v>
      </c>
      <c r="CQ24" s="8">
        <v>4321.8999999999996</v>
      </c>
      <c r="CR24" s="8"/>
      <c r="CS24" s="8">
        <f t="shared" ref="CS24:CS31" si="106">CQ24+CR24</f>
        <v>4321.8999999999996</v>
      </c>
      <c r="CT24" s="8">
        <f t="shared" si="53"/>
        <v>44.5</v>
      </c>
      <c r="CU24" s="8">
        <f t="shared" si="54"/>
        <v>0</v>
      </c>
      <c r="CV24" s="8">
        <f t="shared" si="55"/>
        <v>44.5</v>
      </c>
      <c r="CW24" s="8">
        <f t="shared" si="56"/>
        <v>2520.7999999999997</v>
      </c>
      <c r="CX24" s="8">
        <f t="shared" si="57"/>
        <v>0</v>
      </c>
      <c r="CY24" s="8">
        <f t="shared" si="58"/>
        <v>2520.7999999999997</v>
      </c>
      <c r="CZ24" s="8">
        <v>0</v>
      </c>
      <c r="DA24" s="31"/>
      <c r="DB24" s="8">
        <f t="shared" si="59"/>
        <v>0</v>
      </c>
      <c r="DC24" s="8">
        <v>2520.7999999999997</v>
      </c>
      <c r="DD24" s="8"/>
      <c r="DE24" s="8">
        <f t="shared" si="60"/>
        <v>2520.7999999999997</v>
      </c>
      <c r="DF24" s="8">
        <v>0</v>
      </c>
      <c r="DG24" s="8"/>
      <c r="DH24" s="8">
        <f t="shared" si="61"/>
        <v>0</v>
      </c>
      <c r="DI24" s="8">
        <v>0</v>
      </c>
      <c r="DJ24" s="33"/>
      <c r="DK24" s="8">
        <f t="shared" si="62"/>
        <v>0</v>
      </c>
      <c r="DL24" s="8">
        <v>44.5</v>
      </c>
      <c r="DM24" s="8"/>
      <c r="DN24" s="8">
        <f t="shared" si="63"/>
        <v>44.5</v>
      </c>
      <c r="DO24" s="8">
        <f t="shared" si="64"/>
        <v>309493</v>
      </c>
      <c r="DP24" s="8">
        <f t="shared" si="65"/>
        <v>32767.7</v>
      </c>
      <c r="DQ24" s="8">
        <f t="shared" si="66"/>
        <v>342260.7</v>
      </c>
      <c r="DR24" s="8">
        <v>309493</v>
      </c>
      <c r="DS24" s="8">
        <v>32767.7</v>
      </c>
      <c r="DT24" s="8">
        <f t="shared" si="67"/>
        <v>342260.7</v>
      </c>
      <c r="DU24" s="8">
        <f t="shared" si="68"/>
        <v>1378.1000000000001</v>
      </c>
      <c r="DV24" s="8">
        <f t="shared" si="69"/>
        <v>0</v>
      </c>
      <c r="DW24" s="8">
        <f t="shared" si="96"/>
        <v>1378.1000000000001</v>
      </c>
      <c r="DX24" s="8">
        <f t="shared" si="70"/>
        <v>70.900000000000006</v>
      </c>
      <c r="DY24" s="8">
        <f t="shared" si="71"/>
        <v>0</v>
      </c>
      <c r="DZ24" s="8">
        <f t="shared" si="72"/>
        <v>70.900000000000006</v>
      </c>
      <c r="EA24" s="8">
        <v>1378.1000000000001</v>
      </c>
      <c r="EB24" s="8"/>
      <c r="EC24" s="8">
        <f t="shared" si="73"/>
        <v>1378.1000000000001</v>
      </c>
      <c r="ED24" s="8">
        <v>70.900000000000006</v>
      </c>
      <c r="EE24" s="8">
        <v>0</v>
      </c>
      <c r="EF24" s="8">
        <v>70.900000000000006</v>
      </c>
      <c r="EG24" s="8">
        <f t="shared" si="74"/>
        <v>127.5</v>
      </c>
      <c r="EH24" s="8">
        <f t="shared" si="75"/>
        <v>0</v>
      </c>
      <c r="EI24" s="8">
        <f t="shared" si="76"/>
        <v>127.5</v>
      </c>
      <c r="EJ24" s="8">
        <v>127.5</v>
      </c>
      <c r="EK24" s="8"/>
      <c r="EL24" s="8">
        <f t="shared" si="77"/>
        <v>127.5</v>
      </c>
      <c r="EM24" s="8">
        <f t="shared" si="103"/>
        <v>40011.5</v>
      </c>
      <c r="EN24" s="8">
        <f t="shared" si="104"/>
        <v>0</v>
      </c>
      <c r="EO24" s="8">
        <f t="shared" si="105"/>
        <v>40011.5</v>
      </c>
      <c r="EP24" s="8">
        <v>40011.5</v>
      </c>
      <c r="EQ24" s="8">
        <v>0</v>
      </c>
      <c r="ER24" s="8">
        <v>40011.5</v>
      </c>
      <c r="ES24" s="8">
        <f t="shared" si="97"/>
        <v>770.1</v>
      </c>
      <c r="ET24" s="8">
        <f t="shared" si="78"/>
        <v>0</v>
      </c>
      <c r="EU24" s="8">
        <f t="shared" si="79"/>
        <v>770.1</v>
      </c>
      <c r="EV24" s="8">
        <f t="shared" si="80"/>
        <v>6328.4</v>
      </c>
      <c r="EW24" s="8">
        <f t="shared" si="11"/>
        <v>0</v>
      </c>
      <c r="EX24" s="8">
        <f t="shared" si="81"/>
        <v>6328.4</v>
      </c>
      <c r="EY24" s="8">
        <v>6328.4</v>
      </c>
      <c r="EZ24" s="8"/>
      <c r="FA24" s="8">
        <f t="shared" si="82"/>
        <v>6328.4</v>
      </c>
      <c r="FB24" s="8">
        <v>770.1</v>
      </c>
      <c r="FC24" s="8">
        <v>0</v>
      </c>
      <c r="FD24" s="8">
        <v>770.1</v>
      </c>
      <c r="FE24" s="8">
        <f t="shared" si="101"/>
        <v>2179.6999999999998</v>
      </c>
      <c r="FF24" s="8">
        <f t="shared" si="83"/>
        <v>0</v>
      </c>
      <c r="FG24" s="8">
        <f t="shared" si="84"/>
        <v>2179.6999999999998</v>
      </c>
      <c r="FH24" s="8">
        <v>2179.6999999999998</v>
      </c>
      <c r="FI24" s="8"/>
      <c r="FJ24" s="8">
        <f t="shared" si="102"/>
        <v>2179.6999999999998</v>
      </c>
      <c r="FK24" s="8">
        <f t="shared" si="85"/>
        <v>1693128.7999999998</v>
      </c>
      <c r="FL24" s="8">
        <f t="shared" si="86"/>
        <v>7975.2000000000007</v>
      </c>
      <c r="FM24" s="8">
        <f t="shared" si="87"/>
        <v>1701103.9999999998</v>
      </c>
      <c r="FN24" s="8">
        <f t="shared" si="88"/>
        <v>1682028.9999999998</v>
      </c>
      <c r="FO24" s="8">
        <f t="shared" si="89"/>
        <v>7975.2000000000007</v>
      </c>
      <c r="FP24" s="8">
        <f t="shared" si="90"/>
        <v>1690004.1999999997</v>
      </c>
      <c r="FQ24" s="8">
        <f t="shared" si="98"/>
        <v>11099.8</v>
      </c>
      <c r="FR24" s="8">
        <f t="shared" si="91"/>
        <v>0</v>
      </c>
      <c r="FS24" s="8">
        <f t="shared" si="92"/>
        <v>11099.8</v>
      </c>
    </row>
    <row r="25" spans="1:175" ht="12.75" customHeight="1" x14ac:dyDescent="0.2">
      <c r="A25" s="24" t="s">
        <v>7</v>
      </c>
      <c r="B25" s="61"/>
      <c r="C25" s="61"/>
      <c r="D25" s="61"/>
      <c r="E25" s="61"/>
      <c r="F25" s="61"/>
      <c r="G25" s="61"/>
      <c r="H25" s="8">
        <f t="shared" si="14"/>
        <v>2833.5</v>
      </c>
      <c r="I25" s="8">
        <f t="shared" si="15"/>
        <v>0</v>
      </c>
      <c r="J25" s="8">
        <f t="shared" si="16"/>
        <v>2833.5</v>
      </c>
      <c r="K25" s="8">
        <v>2833.5</v>
      </c>
      <c r="L25" s="8">
        <v>0</v>
      </c>
      <c r="M25" s="8">
        <f t="shared" si="17"/>
        <v>2833.5</v>
      </c>
      <c r="N25" s="8">
        <f t="shared" si="100"/>
        <v>1252320.3</v>
      </c>
      <c r="O25" s="8">
        <f t="shared" si="18"/>
        <v>0</v>
      </c>
      <c r="P25" s="8">
        <f t="shared" si="19"/>
        <v>1252320.3</v>
      </c>
      <c r="Q25" s="8">
        <v>1178451.3</v>
      </c>
      <c r="R25" s="8">
        <v>0</v>
      </c>
      <c r="S25" s="8">
        <f t="shared" si="20"/>
        <v>1178451.3</v>
      </c>
      <c r="T25" s="8">
        <v>46146</v>
      </c>
      <c r="U25" s="8">
        <v>0</v>
      </c>
      <c r="V25" s="8">
        <f t="shared" si="21"/>
        <v>46146</v>
      </c>
      <c r="W25" s="8">
        <v>19579</v>
      </c>
      <c r="X25" s="25">
        <v>0</v>
      </c>
      <c r="Y25" s="8">
        <f t="shared" si="22"/>
        <v>19579</v>
      </c>
      <c r="Z25" s="8">
        <v>8144</v>
      </c>
      <c r="AA25" s="25">
        <v>0</v>
      </c>
      <c r="AB25" s="8">
        <f t="shared" si="23"/>
        <v>8144</v>
      </c>
      <c r="AC25" s="8">
        <f t="shared" si="99"/>
        <v>149592.6</v>
      </c>
      <c r="AD25" s="8">
        <f t="shared" si="25"/>
        <v>0</v>
      </c>
      <c r="AE25" s="8">
        <f t="shared" si="26"/>
        <v>149592.6</v>
      </c>
      <c r="AF25" s="8">
        <v>0</v>
      </c>
      <c r="AG25" s="8">
        <f t="shared" si="27"/>
        <v>0</v>
      </c>
      <c r="AH25" s="8">
        <f t="shared" si="28"/>
        <v>0</v>
      </c>
      <c r="AI25" s="8">
        <v>94266.6</v>
      </c>
      <c r="AJ25" s="8">
        <v>0</v>
      </c>
      <c r="AK25" s="8">
        <v>94266.6</v>
      </c>
      <c r="AL25" s="8">
        <v>18382.8</v>
      </c>
      <c r="AM25" s="8"/>
      <c r="AN25" s="8">
        <f t="shared" si="29"/>
        <v>18382.8</v>
      </c>
      <c r="AO25" s="8">
        <v>8772</v>
      </c>
      <c r="AP25" s="8"/>
      <c r="AQ25" s="8">
        <f t="shared" si="30"/>
        <v>8772</v>
      </c>
      <c r="AR25" s="8">
        <v>369</v>
      </c>
      <c r="AS25" s="8"/>
      <c r="AT25" s="8">
        <f t="shared" si="31"/>
        <v>369</v>
      </c>
      <c r="AU25" s="26">
        <v>27802.2</v>
      </c>
      <c r="AV25" s="8">
        <v>0</v>
      </c>
      <c r="AW25" s="26">
        <f t="shared" si="32"/>
        <v>27802.2</v>
      </c>
      <c r="AX25" s="27">
        <v>0</v>
      </c>
      <c r="AY25" s="8">
        <v>0</v>
      </c>
      <c r="AZ25" s="8">
        <v>0</v>
      </c>
      <c r="BA25" s="8">
        <v>0</v>
      </c>
      <c r="BB25" s="8">
        <v>0</v>
      </c>
      <c r="BC25" s="8">
        <v>0</v>
      </c>
      <c r="BD25" s="8">
        <f t="shared" si="33"/>
        <v>378.9</v>
      </c>
      <c r="BE25" s="8">
        <f t="shared" si="34"/>
        <v>0</v>
      </c>
      <c r="BF25" s="8">
        <f t="shared" si="35"/>
        <v>378.9</v>
      </c>
      <c r="BG25" s="8">
        <v>378.9</v>
      </c>
      <c r="BH25" s="8">
        <v>0</v>
      </c>
      <c r="BI25" s="8">
        <v>378.9</v>
      </c>
      <c r="BJ25" s="8">
        <f t="shared" si="36"/>
        <v>1583.9</v>
      </c>
      <c r="BK25" s="8">
        <f t="shared" si="37"/>
        <v>0</v>
      </c>
      <c r="BL25" s="8">
        <f t="shared" si="38"/>
        <v>1583.9</v>
      </c>
      <c r="BM25" s="8">
        <v>1583.9</v>
      </c>
      <c r="BN25" s="8">
        <v>0</v>
      </c>
      <c r="BO25" s="8">
        <f t="shared" si="39"/>
        <v>1583.9</v>
      </c>
      <c r="BP25" s="8">
        <f t="shared" si="40"/>
        <v>68366.3</v>
      </c>
      <c r="BQ25" s="8">
        <f t="shared" si="41"/>
        <v>1000</v>
      </c>
      <c r="BR25" s="8">
        <f t="shared" si="42"/>
        <v>69366.3</v>
      </c>
      <c r="BS25" s="8">
        <v>650</v>
      </c>
      <c r="BT25" s="8">
        <v>0</v>
      </c>
      <c r="BU25" s="8">
        <f t="shared" si="43"/>
        <v>650</v>
      </c>
      <c r="BV25" s="8">
        <v>45000</v>
      </c>
      <c r="BW25" s="8">
        <v>1000</v>
      </c>
      <c r="BX25" s="8">
        <f t="shared" si="44"/>
        <v>46000</v>
      </c>
      <c r="BY25" s="8">
        <v>0</v>
      </c>
      <c r="BZ25" s="8"/>
      <c r="CA25" s="8">
        <f t="shared" si="45"/>
        <v>0</v>
      </c>
      <c r="CB25" s="8">
        <v>6200</v>
      </c>
      <c r="CC25" s="8">
        <v>0</v>
      </c>
      <c r="CD25" s="8">
        <f t="shared" si="46"/>
        <v>6200</v>
      </c>
      <c r="CE25" s="8">
        <v>7500</v>
      </c>
      <c r="CF25" s="8">
        <v>0</v>
      </c>
      <c r="CG25" s="8">
        <f t="shared" si="47"/>
        <v>7500</v>
      </c>
      <c r="CH25" s="8">
        <v>8640</v>
      </c>
      <c r="CI25" s="8">
        <v>0</v>
      </c>
      <c r="CJ25" s="8">
        <f t="shared" si="48"/>
        <v>8640</v>
      </c>
      <c r="CK25" s="8">
        <v>376.3</v>
      </c>
      <c r="CL25" s="8"/>
      <c r="CM25" s="8">
        <f t="shared" si="49"/>
        <v>376.3</v>
      </c>
      <c r="CN25" s="8">
        <f t="shared" si="50"/>
        <v>3738.4</v>
      </c>
      <c r="CO25" s="8">
        <f t="shared" si="51"/>
        <v>0</v>
      </c>
      <c r="CP25" s="8">
        <f t="shared" si="52"/>
        <v>3738.4</v>
      </c>
      <c r="CQ25" s="8">
        <v>3738.4</v>
      </c>
      <c r="CR25" s="8"/>
      <c r="CS25" s="8">
        <f t="shared" si="106"/>
        <v>3738.4</v>
      </c>
      <c r="CT25" s="8">
        <f t="shared" si="53"/>
        <v>34.699999999999996</v>
      </c>
      <c r="CU25" s="8">
        <f t="shared" si="54"/>
        <v>0</v>
      </c>
      <c r="CV25" s="8">
        <f t="shared" si="55"/>
        <v>34.699999999999996</v>
      </c>
      <c r="CW25" s="8">
        <f t="shared" si="56"/>
        <v>2473.1999999999998</v>
      </c>
      <c r="CX25" s="8">
        <f t="shared" si="57"/>
        <v>0</v>
      </c>
      <c r="CY25" s="8">
        <f t="shared" si="58"/>
        <v>2473.1999999999998</v>
      </c>
      <c r="CZ25" s="8">
        <v>0</v>
      </c>
      <c r="DA25" s="31"/>
      <c r="DB25" s="8">
        <f t="shared" si="59"/>
        <v>0</v>
      </c>
      <c r="DC25" s="8">
        <v>1680.5</v>
      </c>
      <c r="DD25" s="8"/>
      <c r="DE25" s="8">
        <f t="shared" si="60"/>
        <v>1680.5</v>
      </c>
      <c r="DF25" s="8">
        <v>792.7</v>
      </c>
      <c r="DG25" s="8"/>
      <c r="DH25" s="8">
        <f t="shared" si="61"/>
        <v>792.7</v>
      </c>
      <c r="DI25" s="8">
        <v>0</v>
      </c>
      <c r="DJ25" s="33"/>
      <c r="DK25" s="8">
        <f t="shared" si="62"/>
        <v>0</v>
      </c>
      <c r="DL25" s="8">
        <v>34.699999999999996</v>
      </c>
      <c r="DM25" s="8"/>
      <c r="DN25" s="8">
        <f t="shared" si="63"/>
        <v>34.699999999999996</v>
      </c>
      <c r="DO25" s="8">
        <f t="shared" si="64"/>
        <v>63927.5</v>
      </c>
      <c r="DP25" s="8">
        <f t="shared" si="65"/>
        <v>-13690.8</v>
      </c>
      <c r="DQ25" s="8">
        <f t="shared" si="66"/>
        <v>50236.7</v>
      </c>
      <c r="DR25" s="8">
        <v>63927.5</v>
      </c>
      <c r="DS25" s="8">
        <v>-13690.8</v>
      </c>
      <c r="DT25" s="8">
        <f t="shared" si="67"/>
        <v>50236.7</v>
      </c>
      <c r="DU25" s="8">
        <f t="shared" si="68"/>
        <v>1617.1000000000001</v>
      </c>
      <c r="DV25" s="8">
        <f t="shared" si="69"/>
        <v>0</v>
      </c>
      <c r="DW25" s="8">
        <f t="shared" si="96"/>
        <v>1617.1000000000001</v>
      </c>
      <c r="DX25" s="8">
        <f t="shared" si="70"/>
        <v>44.3</v>
      </c>
      <c r="DY25" s="8">
        <f t="shared" si="71"/>
        <v>0</v>
      </c>
      <c r="DZ25" s="8">
        <f t="shared" si="72"/>
        <v>44.3</v>
      </c>
      <c r="EA25" s="8">
        <v>1617.1000000000001</v>
      </c>
      <c r="EB25" s="8"/>
      <c r="EC25" s="8">
        <f t="shared" si="73"/>
        <v>1617.1000000000001</v>
      </c>
      <c r="ED25" s="8">
        <v>44.3</v>
      </c>
      <c r="EE25" s="8">
        <v>0</v>
      </c>
      <c r="EF25" s="8">
        <v>44.3</v>
      </c>
      <c r="EG25" s="8">
        <f t="shared" si="74"/>
        <v>112.19999999999999</v>
      </c>
      <c r="EH25" s="8">
        <f t="shared" si="75"/>
        <v>0</v>
      </c>
      <c r="EI25" s="8">
        <f t="shared" si="76"/>
        <v>112.19999999999999</v>
      </c>
      <c r="EJ25" s="8">
        <v>112.19999999999999</v>
      </c>
      <c r="EK25" s="8"/>
      <c r="EL25" s="8">
        <f t="shared" si="77"/>
        <v>112.19999999999999</v>
      </c>
      <c r="EM25" s="8">
        <f t="shared" si="103"/>
        <v>54437.8</v>
      </c>
      <c r="EN25" s="8">
        <f t="shared" si="104"/>
        <v>0</v>
      </c>
      <c r="EO25" s="8">
        <f t="shared" si="105"/>
        <v>54437.8</v>
      </c>
      <c r="EP25" s="8">
        <v>54437.8</v>
      </c>
      <c r="EQ25" s="8">
        <v>0</v>
      </c>
      <c r="ER25" s="8">
        <v>54437.8</v>
      </c>
      <c r="ES25" s="8">
        <f t="shared" si="97"/>
        <v>682.1</v>
      </c>
      <c r="ET25" s="8">
        <f t="shared" si="78"/>
        <v>0</v>
      </c>
      <c r="EU25" s="8">
        <f t="shared" si="79"/>
        <v>682.1</v>
      </c>
      <c r="EV25" s="8">
        <f t="shared" si="80"/>
        <v>5889.1</v>
      </c>
      <c r="EW25" s="8">
        <f t="shared" si="11"/>
        <v>0</v>
      </c>
      <c r="EX25" s="8">
        <f t="shared" si="81"/>
        <v>5889.1</v>
      </c>
      <c r="EY25" s="8">
        <v>5889.1</v>
      </c>
      <c r="EZ25" s="8"/>
      <c r="FA25" s="8">
        <f t="shared" si="82"/>
        <v>5889.1</v>
      </c>
      <c r="FB25" s="8">
        <v>682.1</v>
      </c>
      <c r="FC25" s="8">
        <v>0</v>
      </c>
      <c r="FD25" s="8">
        <v>682.1</v>
      </c>
      <c r="FE25" s="8">
        <f t="shared" si="101"/>
        <v>2809.4</v>
      </c>
      <c r="FF25" s="8">
        <f t="shared" si="83"/>
        <v>0</v>
      </c>
      <c r="FG25" s="8">
        <f t="shared" si="84"/>
        <v>2809.4</v>
      </c>
      <c r="FH25" s="8">
        <v>2809.4</v>
      </c>
      <c r="FI25" s="8"/>
      <c r="FJ25" s="8">
        <f t="shared" si="102"/>
        <v>2809.4</v>
      </c>
      <c r="FK25" s="8">
        <f t="shared" si="85"/>
        <v>1610841.3</v>
      </c>
      <c r="FL25" s="8">
        <f t="shared" si="86"/>
        <v>-12690.8</v>
      </c>
      <c r="FM25" s="8">
        <f t="shared" si="87"/>
        <v>1598150.5</v>
      </c>
      <c r="FN25" s="8">
        <f t="shared" si="88"/>
        <v>1599625.3</v>
      </c>
      <c r="FO25" s="8">
        <f t="shared" si="89"/>
        <v>-12690.8</v>
      </c>
      <c r="FP25" s="8">
        <f t="shared" si="90"/>
        <v>1586934.5</v>
      </c>
      <c r="FQ25" s="8">
        <f t="shared" si="98"/>
        <v>11216</v>
      </c>
      <c r="FR25" s="8">
        <f t="shared" si="91"/>
        <v>0</v>
      </c>
      <c r="FS25" s="8">
        <f t="shared" si="92"/>
        <v>11216</v>
      </c>
    </row>
    <row r="26" spans="1:175" ht="12.75" customHeight="1" x14ac:dyDescent="0.2">
      <c r="A26" s="24" t="s">
        <v>6</v>
      </c>
      <c r="B26" s="61"/>
      <c r="C26" s="61"/>
      <c r="D26" s="61"/>
      <c r="E26" s="61"/>
      <c r="F26" s="61"/>
      <c r="G26" s="61"/>
      <c r="H26" s="8">
        <f t="shared" si="14"/>
        <v>2307.6999999999998</v>
      </c>
      <c r="I26" s="8">
        <f t="shared" si="15"/>
        <v>0</v>
      </c>
      <c r="J26" s="8">
        <f t="shared" si="16"/>
        <v>2307.6999999999998</v>
      </c>
      <c r="K26" s="8">
        <v>2307.6999999999998</v>
      </c>
      <c r="L26" s="8">
        <v>0</v>
      </c>
      <c r="M26" s="8">
        <f t="shared" si="17"/>
        <v>2307.6999999999998</v>
      </c>
      <c r="N26" s="8">
        <f t="shared" si="100"/>
        <v>1277535.3</v>
      </c>
      <c r="O26" s="8">
        <f t="shared" si="18"/>
        <v>0</v>
      </c>
      <c r="P26" s="8">
        <f t="shared" si="19"/>
        <v>1277535.3</v>
      </c>
      <c r="Q26" s="8">
        <v>1219409.6000000001</v>
      </c>
      <c r="R26" s="8">
        <v>0</v>
      </c>
      <c r="S26" s="8">
        <f t="shared" si="20"/>
        <v>1219409.6000000001</v>
      </c>
      <c r="T26" s="8">
        <v>30825</v>
      </c>
      <c r="U26" s="8">
        <v>0</v>
      </c>
      <c r="V26" s="8">
        <f t="shared" si="21"/>
        <v>30825</v>
      </c>
      <c r="W26" s="8">
        <v>20586</v>
      </c>
      <c r="X26" s="25">
        <v>0</v>
      </c>
      <c r="Y26" s="8">
        <f t="shared" si="22"/>
        <v>20586</v>
      </c>
      <c r="Z26" s="8">
        <v>6714.7</v>
      </c>
      <c r="AA26" s="25">
        <v>0</v>
      </c>
      <c r="AB26" s="8">
        <f t="shared" si="23"/>
        <v>6714.7</v>
      </c>
      <c r="AC26" s="8">
        <f t="shared" si="99"/>
        <v>106503.99999999999</v>
      </c>
      <c r="AD26" s="8">
        <f t="shared" si="25"/>
        <v>0</v>
      </c>
      <c r="AE26" s="8">
        <f t="shared" si="26"/>
        <v>106503.99999999999</v>
      </c>
      <c r="AF26" s="8">
        <v>0</v>
      </c>
      <c r="AG26" s="8">
        <f t="shared" si="27"/>
        <v>0</v>
      </c>
      <c r="AH26" s="8">
        <f t="shared" si="28"/>
        <v>0</v>
      </c>
      <c r="AI26" s="8">
        <v>70674.5</v>
      </c>
      <c r="AJ26" s="8">
        <v>0</v>
      </c>
      <c r="AK26" s="8">
        <v>70674.5</v>
      </c>
      <c r="AL26" s="8">
        <v>17398.2</v>
      </c>
      <c r="AM26" s="8"/>
      <c r="AN26" s="8">
        <f t="shared" si="29"/>
        <v>17398.2</v>
      </c>
      <c r="AO26" s="8">
        <v>10526.4</v>
      </c>
      <c r="AP26" s="8"/>
      <c r="AQ26" s="8">
        <f t="shared" si="30"/>
        <v>10526.4</v>
      </c>
      <c r="AR26" s="8">
        <v>242</v>
      </c>
      <c r="AS26" s="8"/>
      <c r="AT26" s="8">
        <f t="shared" si="31"/>
        <v>242</v>
      </c>
      <c r="AU26" s="26">
        <v>7662.9</v>
      </c>
      <c r="AV26" s="8">
        <v>0</v>
      </c>
      <c r="AW26" s="26">
        <f t="shared" si="32"/>
        <v>7662.9</v>
      </c>
      <c r="AX26" s="27">
        <v>0</v>
      </c>
      <c r="AY26" s="8">
        <v>0</v>
      </c>
      <c r="AZ26" s="8">
        <v>0</v>
      </c>
      <c r="BA26" s="8">
        <v>0</v>
      </c>
      <c r="BB26" s="8">
        <v>0</v>
      </c>
      <c r="BC26" s="8">
        <v>0</v>
      </c>
      <c r="BD26" s="8">
        <f t="shared" si="33"/>
        <v>220.1</v>
      </c>
      <c r="BE26" s="8">
        <f t="shared" si="34"/>
        <v>0</v>
      </c>
      <c r="BF26" s="8">
        <f t="shared" si="35"/>
        <v>220.1</v>
      </c>
      <c r="BG26" s="8">
        <v>220.1</v>
      </c>
      <c r="BH26" s="8">
        <v>0</v>
      </c>
      <c r="BI26" s="8">
        <v>220.1</v>
      </c>
      <c r="BJ26" s="8">
        <f t="shared" si="36"/>
        <v>1825.6000000000001</v>
      </c>
      <c r="BK26" s="8">
        <f t="shared" si="37"/>
        <v>0</v>
      </c>
      <c r="BL26" s="8">
        <f t="shared" si="38"/>
        <v>1825.6000000000001</v>
      </c>
      <c r="BM26" s="8">
        <v>1825.6000000000001</v>
      </c>
      <c r="BN26" s="8">
        <v>0</v>
      </c>
      <c r="BO26" s="8">
        <f t="shared" si="39"/>
        <v>1825.6000000000001</v>
      </c>
      <c r="BP26" s="8">
        <f t="shared" si="40"/>
        <v>56263.3</v>
      </c>
      <c r="BQ26" s="8">
        <f t="shared" si="41"/>
        <v>2972.3999999999996</v>
      </c>
      <c r="BR26" s="8">
        <f t="shared" si="42"/>
        <v>59235.700000000004</v>
      </c>
      <c r="BS26" s="8">
        <v>400</v>
      </c>
      <c r="BT26" s="8">
        <v>-124.3</v>
      </c>
      <c r="BU26" s="8">
        <f t="shared" si="43"/>
        <v>275.7</v>
      </c>
      <c r="BV26" s="8">
        <v>36900</v>
      </c>
      <c r="BW26" s="8">
        <v>3096.7</v>
      </c>
      <c r="BX26" s="8">
        <f t="shared" si="44"/>
        <v>39996.699999999997</v>
      </c>
      <c r="BY26" s="8">
        <v>5600</v>
      </c>
      <c r="BZ26" s="8"/>
      <c r="CA26" s="8">
        <f t="shared" si="45"/>
        <v>5600</v>
      </c>
      <c r="CB26" s="8">
        <v>4100</v>
      </c>
      <c r="CC26" s="8">
        <v>0</v>
      </c>
      <c r="CD26" s="8">
        <f t="shared" si="46"/>
        <v>4100</v>
      </c>
      <c r="CE26" s="8">
        <v>8800</v>
      </c>
      <c r="CF26" s="8">
        <v>0</v>
      </c>
      <c r="CG26" s="8">
        <f t="shared" si="47"/>
        <v>8800</v>
      </c>
      <c r="CH26" s="8">
        <v>0</v>
      </c>
      <c r="CI26" s="8">
        <v>0</v>
      </c>
      <c r="CJ26" s="8">
        <f t="shared" si="48"/>
        <v>0</v>
      </c>
      <c r="CK26" s="8">
        <v>463.3</v>
      </c>
      <c r="CL26" s="8"/>
      <c r="CM26" s="8">
        <f t="shared" si="49"/>
        <v>463.3</v>
      </c>
      <c r="CN26" s="8">
        <f t="shared" si="50"/>
        <v>1895.6</v>
      </c>
      <c r="CO26" s="8">
        <f t="shared" si="51"/>
        <v>0</v>
      </c>
      <c r="CP26" s="8">
        <f t="shared" si="52"/>
        <v>1895.6</v>
      </c>
      <c r="CQ26" s="8">
        <v>1895.6</v>
      </c>
      <c r="CR26" s="8"/>
      <c r="CS26" s="8">
        <f t="shared" si="106"/>
        <v>1895.6</v>
      </c>
      <c r="CT26" s="8">
        <f t="shared" si="53"/>
        <v>31.3</v>
      </c>
      <c r="CU26" s="8">
        <f t="shared" si="54"/>
        <v>0</v>
      </c>
      <c r="CV26" s="8">
        <f t="shared" si="55"/>
        <v>31.3</v>
      </c>
      <c r="CW26" s="8">
        <f t="shared" si="56"/>
        <v>4756.2999999999993</v>
      </c>
      <c r="CX26" s="8">
        <f t="shared" si="57"/>
        <v>0</v>
      </c>
      <c r="CY26" s="8">
        <f t="shared" si="58"/>
        <v>4756.2999999999993</v>
      </c>
      <c r="CZ26" s="8">
        <v>0</v>
      </c>
      <c r="DA26" s="31"/>
      <c r="DB26" s="8">
        <f t="shared" si="59"/>
        <v>0</v>
      </c>
      <c r="DC26" s="8">
        <v>4756.2999999999993</v>
      </c>
      <c r="DD26" s="8"/>
      <c r="DE26" s="8">
        <f t="shared" si="60"/>
        <v>4756.2999999999993</v>
      </c>
      <c r="DF26" s="8">
        <v>0</v>
      </c>
      <c r="DG26" s="8"/>
      <c r="DH26" s="8">
        <f t="shared" si="61"/>
        <v>0</v>
      </c>
      <c r="DI26" s="8">
        <v>0</v>
      </c>
      <c r="DJ26" s="33"/>
      <c r="DK26" s="8">
        <f t="shared" si="62"/>
        <v>0</v>
      </c>
      <c r="DL26" s="8">
        <v>31.3</v>
      </c>
      <c r="DM26" s="8"/>
      <c r="DN26" s="8">
        <f t="shared" si="63"/>
        <v>31.3</v>
      </c>
      <c r="DO26" s="8">
        <f t="shared" si="64"/>
        <v>38686.399999999994</v>
      </c>
      <c r="DP26" s="8">
        <f t="shared" si="65"/>
        <v>5206</v>
      </c>
      <c r="DQ26" s="8">
        <f t="shared" si="66"/>
        <v>43892.399999999994</v>
      </c>
      <c r="DR26" s="8">
        <v>38686.399999999994</v>
      </c>
      <c r="DS26" s="8">
        <v>5206</v>
      </c>
      <c r="DT26" s="8">
        <f t="shared" si="67"/>
        <v>43892.399999999994</v>
      </c>
      <c r="DU26" s="8">
        <f t="shared" si="68"/>
        <v>1212.7</v>
      </c>
      <c r="DV26" s="8">
        <f t="shared" si="69"/>
        <v>0</v>
      </c>
      <c r="DW26" s="8">
        <f t="shared" si="96"/>
        <v>1212.7</v>
      </c>
      <c r="DX26" s="8">
        <f t="shared" si="70"/>
        <v>70.8</v>
      </c>
      <c r="DY26" s="8">
        <f t="shared" si="71"/>
        <v>0</v>
      </c>
      <c r="DZ26" s="8">
        <f t="shared" si="72"/>
        <v>70.8</v>
      </c>
      <c r="EA26" s="8">
        <v>1212.7</v>
      </c>
      <c r="EB26" s="8"/>
      <c r="EC26" s="8">
        <f t="shared" si="73"/>
        <v>1212.7</v>
      </c>
      <c r="ED26" s="8">
        <v>70.8</v>
      </c>
      <c r="EE26" s="8">
        <v>0</v>
      </c>
      <c r="EF26" s="8">
        <v>70.8</v>
      </c>
      <c r="EG26" s="8">
        <f t="shared" si="74"/>
        <v>112.19999999999999</v>
      </c>
      <c r="EH26" s="8">
        <f t="shared" si="75"/>
        <v>0</v>
      </c>
      <c r="EI26" s="8">
        <f t="shared" si="76"/>
        <v>112.19999999999999</v>
      </c>
      <c r="EJ26" s="8">
        <v>112.19999999999999</v>
      </c>
      <c r="EK26" s="8"/>
      <c r="EL26" s="8">
        <f t="shared" si="77"/>
        <v>112.19999999999999</v>
      </c>
      <c r="EM26" s="8">
        <f t="shared" si="103"/>
        <v>50550.400000000001</v>
      </c>
      <c r="EN26" s="8">
        <f t="shared" si="104"/>
        <v>0</v>
      </c>
      <c r="EO26" s="8">
        <f t="shared" si="105"/>
        <v>50550.400000000001</v>
      </c>
      <c r="EP26" s="8">
        <v>50550.400000000001</v>
      </c>
      <c r="EQ26" s="8">
        <v>0</v>
      </c>
      <c r="ER26" s="8">
        <v>50550.400000000001</v>
      </c>
      <c r="ES26" s="8">
        <f t="shared" si="97"/>
        <v>710.6</v>
      </c>
      <c r="ET26" s="8">
        <f t="shared" si="78"/>
        <v>0</v>
      </c>
      <c r="EU26" s="8">
        <f t="shared" si="79"/>
        <v>710.6</v>
      </c>
      <c r="EV26" s="8">
        <f t="shared" si="80"/>
        <v>5883.1</v>
      </c>
      <c r="EW26" s="8">
        <f t="shared" si="11"/>
        <v>0</v>
      </c>
      <c r="EX26" s="8">
        <f t="shared" si="81"/>
        <v>5883.1</v>
      </c>
      <c r="EY26" s="8">
        <v>5883.1</v>
      </c>
      <c r="EZ26" s="8"/>
      <c r="FA26" s="8">
        <f t="shared" si="82"/>
        <v>5883.1</v>
      </c>
      <c r="FB26" s="8">
        <v>710.6</v>
      </c>
      <c r="FC26" s="8">
        <v>0</v>
      </c>
      <c r="FD26" s="8">
        <v>710.6</v>
      </c>
      <c r="FE26" s="8">
        <f t="shared" si="101"/>
        <v>3597.2</v>
      </c>
      <c r="FF26" s="8">
        <f t="shared" si="83"/>
        <v>0</v>
      </c>
      <c r="FG26" s="8">
        <f t="shared" si="84"/>
        <v>3597.2</v>
      </c>
      <c r="FH26" s="8">
        <v>3597.2</v>
      </c>
      <c r="FI26" s="8"/>
      <c r="FJ26" s="8">
        <f t="shared" si="102"/>
        <v>3597.2</v>
      </c>
      <c r="FK26" s="8">
        <f t="shared" si="85"/>
        <v>1552162.6</v>
      </c>
      <c r="FL26" s="8">
        <f t="shared" si="86"/>
        <v>8178.4</v>
      </c>
      <c r="FM26" s="8">
        <f t="shared" si="87"/>
        <v>1560341</v>
      </c>
      <c r="FN26" s="8">
        <f t="shared" si="88"/>
        <v>1537855.2000000002</v>
      </c>
      <c r="FO26" s="8">
        <f t="shared" si="89"/>
        <v>8178.4</v>
      </c>
      <c r="FP26" s="8">
        <f t="shared" si="90"/>
        <v>1546033.6</v>
      </c>
      <c r="FQ26" s="8">
        <f t="shared" si="98"/>
        <v>14307.400000000001</v>
      </c>
      <c r="FR26" s="8">
        <f t="shared" si="91"/>
        <v>0</v>
      </c>
      <c r="FS26" s="8">
        <f t="shared" si="92"/>
        <v>14307.400000000001</v>
      </c>
    </row>
    <row r="27" spans="1:175" ht="12.75" customHeight="1" x14ac:dyDescent="0.2">
      <c r="A27" s="24" t="s">
        <v>5</v>
      </c>
      <c r="B27" s="61"/>
      <c r="C27" s="61"/>
      <c r="D27" s="61"/>
      <c r="E27" s="61"/>
      <c r="F27" s="61"/>
      <c r="G27" s="61"/>
      <c r="H27" s="8">
        <f t="shared" si="14"/>
        <v>4717.1000000000004</v>
      </c>
      <c r="I27" s="8">
        <f t="shared" si="15"/>
        <v>-1.6</v>
      </c>
      <c r="J27" s="8">
        <f t="shared" si="16"/>
        <v>4715.5</v>
      </c>
      <c r="K27" s="8">
        <v>4717.1000000000004</v>
      </c>
      <c r="L27" s="8">
        <v>-1.6</v>
      </c>
      <c r="M27" s="8">
        <f t="shared" si="17"/>
        <v>4715.5</v>
      </c>
      <c r="N27" s="8">
        <f t="shared" si="100"/>
        <v>4002327.9000000004</v>
      </c>
      <c r="O27" s="8">
        <f t="shared" si="18"/>
        <v>0</v>
      </c>
      <c r="P27" s="8">
        <f t="shared" si="19"/>
        <v>4002327.9000000004</v>
      </c>
      <c r="Q27" s="8">
        <v>3755359.7</v>
      </c>
      <c r="R27" s="8">
        <v>0</v>
      </c>
      <c r="S27" s="8">
        <f t="shared" si="20"/>
        <v>3755359.7</v>
      </c>
      <c r="T27" s="8">
        <v>137138.20000000001</v>
      </c>
      <c r="U27" s="8">
        <v>0</v>
      </c>
      <c r="V27" s="8">
        <f t="shared" si="21"/>
        <v>137138.20000000001</v>
      </c>
      <c r="W27" s="8">
        <v>78615</v>
      </c>
      <c r="X27" s="25">
        <v>0</v>
      </c>
      <c r="Y27" s="8">
        <f t="shared" si="22"/>
        <v>78615</v>
      </c>
      <c r="Z27" s="8">
        <v>31215</v>
      </c>
      <c r="AA27" s="25">
        <v>0</v>
      </c>
      <c r="AB27" s="8">
        <f t="shared" si="23"/>
        <v>31215</v>
      </c>
      <c r="AC27" s="8">
        <f t="shared" si="99"/>
        <v>137200.70000000001</v>
      </c>
      <c r="AD27" s="8">
        <f t="shared" si="25"/>
        <v>0</v>
      </c>
      <c r="AE27" s="8">
        <f t="shared" si="26"/>
        <v>137200.70000000001</v>
      </c>
      <c r="AF27" s="8">
        <v>0</v>
      </c>
      <c r="AG27" s="8">
        <f t="shared" si="27"/>
        <v>0</v>
      </c>
      <c r="AH27" s="8">
        <f t="shared" si="28"/>
        <v>0</v>
      </c>
      <c r="AI27" s="8">
        <v>47206.400000000001</v>
      </c>
      <c r="AJ27" s="8">
        <v>0</v>
      </c>
      <c r="AK27" s="8">
        <v>47206.400000000001</v>
      </c>
      <c r="AL27" s="8">
        <v>46727.200000000004</v>
      </c>
      <c r="AM27" s="8"/>
      <c r="AN27" s="8">
        <f t="shared" si="29"/>
        <v>46727.200000000004</v>
      </c>
      <c r="AO27" s="8">
        <v>15895.7</v>
      </c>
      <c r="AP27" s="8"/>
      <c r="AQ27" s="8">
        <f t="shared" si="30"/>
        <v>15895.7</v>
      </c>
      <c r="AR27" s="8">
        <v>276</v>
      </c>
      <c r="AS27" s="8"/>
      <c r="AT27" s="8">
        <f t="shared" si="31"/>
        <v>276</v>
      </c>
      <c r="AU27" s="26">
        <v>27095.4</v>
      </c>
      <c r="AV27" s="8">
        <v>0</v>
      </c>
      <c r="AW27" s="26">
        <f t="shared" si="32"/>
        <v>27095.4</v>
      </c>
      <c r="AX27" s="27">
        <v>0</v>
      </c>
      <c r="AY27" s="8">
        <v>0</v>
      </c>
      <c r="AZ27" s="8">
        <v>0</v>
      </c>
      <c r="BA27" s="8">
        <v>0</v>
      </c>
      <c r="BB27" s="8">
        <v>0</v>
      </c>
      <c r="BC27" s="8">
        <v>0</v>
      </c>
      <c r="BD27" s="8">
        <v>0</v>
      </c>
      <c r="BE27" s="8">
        <v>0</v>
      </c>
      <c r="BF27" s="8">
        <v>0</v>
      </c>
      <c r="BG27" s="8">
        <v>0</v>
      </c>
      <c r="BH27" s="8">
        <v>0</v>
      </c>
      <c r="BI27" s="8">
        <v>0</v>
      </c>
      <c r="BJ27" s="8">
        <f t="shared" si="36"/>
        <v>5666.5999999999995</v>
      </c>
      <c r="BK27" s="8">
        <f t="shared" si="37"/>
        <v>105</v>
      </c>
      <c r="BL27" s="8">
        <f t="shared" si="38"/>
        <v>5771.5999999999995</v>
      </c>
      <c r="BM27" s="8">
        <v>5666.5999999999995</v>
      </c>
      <c r="BN27" s="8">
        <v>105</v>
      </c>
      <c r="BO27" s="8">
        <f t="shared" si="39"/>
        <v>5771.5999999999995</v>
      </c>
      <c r="BP27" s="8">
        <f t="shared" si="40"/>
        <v>259554</v>
      </c>
      <c r="BQ27" s="8">
        <f t="shared" si="41"/>
        <v>18000</v>
      </c>
      <c r="BR27" s="8">
        <f t="shared" si="42"/>
        <v>277554</v>
      </c>
      <c r="BS27" s="8">
        <v>0</v>
      </c>
      <c r="BT27" s="8">
        <v>0</v>
      </c>
      <c r="BU27" s="8">
        <f t="shared" si="43"/>
        <v>0</v>
      </c>
      <c r="BV27" s="8">
        <v>243200</v>
      </c>
      <c r="BW27" s="8">
        <v>18000</v>
      </c>
      <c r="BX27" s="8">
        <f t="shared" si="44"/>
        <v>261200</v>
      </c>
      <c r="BY27" s="8">
        <v>0</v>
      </c>
      <c r="BZ27" s="8"/>
      <c r="CA27" s="8">
        <f t="shared" si="45"/>
        <v>0</v>
      </c>
      <c r="CB27" s="8">
        <v>4900</v>
      </c>
      <c r="CC27" s="8">
        <v>0</v>
      </c>
      <c r="CD27" s="8">
        <f t="shared" si="46"/>
        <v>4900</v>
      </c>
      <c r="CE27" s="8">
        <v>10100</v>
      </c>
      <c r="CF27" s="8">
        <v>0</v>
      </c>
      <c r="CG27" s="8">
        <f t="shared" si="47"/>
        <v>10100</v>
      </c>
      <c r="CH27" s="8">
        <v>100</v>
      </c>
      <c r="CI27" s="8">
        <v>0</v>
      </c>
      <c r="CJ27" s="8">
        <f t="shared" si="48"/>
        <v>100</v>
      </c>
      <c r="CK27" s="8">
        <v>1254</v>
      </c>
      <c r="CL27" s="8"/>
      <c r="CM27" s="8">
        <f t="shared" si="49"/>
        <v>1254</v>
      </c>
      <c r="CN27" s="8">
        <f t="shared" si="50"/>
        <v>13740.6</v>
      </c>
      <c r="CO27" s="8">
        <f t="shared" si="51"/>
        <v>0</v>
      </c>
      <c r="CP27" s="8">
        <f t="shared" si="52"/>
        <v>13740.6</v>
      </c>
      <c r="CQ27" s="8">
        <v>13740.6</v>
      </c>
      <c r="CR27" s="8"/>
      <c r="CS27" s="8">
        <f t="shared" si="106"/>
        <v>13740.6</v>
      </c>
      <c r="CT27" s="8">
        <f t="shared" si="53"/>
        <v>2.3000000000000007</v>
      </c>
      <c r="CU27" s="8">
        <f t="shared" si="54"/>
        <v>0</v>
      </c>
      <c r="CV27" s="8">
        <f t="shared" si="55"/>
        <v>2.3000000000000007</v>
      </c>
      <c r="CW27" s="8">
        <f t="shared" si="56"/>
        <v>13856.7</v>
      </c>
      <c r="CX27" s="8">
        <f t="shared" si="57"/>
        <v>0</v>
      </c>
      <c r="CY27" s="8">
        <f t="shared" si="58"/>
        <v>13856.7</v>
      </c>
      <c r="CZ27" s="8">
        <v>0</v>
      </c>
      <c r="DA27" s="31"/>
      <c r="DB27" s="8">
        <f t="shared" si="59"/>
        <v>0</v>
      </c>
      <c r="DC27" s="8">
        <v>7134.5</v>
      </c>
      <c r="DD27" s="8"/>
      <c r="DE27" s="8">
        <f t="shared" si="60"/>
        <v>7134.5</v>
      </c>
      <c r="DF27" s="8">
        <v>6722.2</v>
      </c>
      <c r="DG27" s="8"/>
      <c r="DH27" s="8">
        <f t="shared" si="61"/>
        <v>6722.2</v>
      </c>
      <c r="DI27" s="8">
        <v>0</v>
      </c>
      <c r="DJ27" s="33"/>
      <c r="DK27" s="8">
        <f t="shared" si="62"/>
        <v>0</v>
      </c>
      <c r="DL27" s="8">
        <v>2.3000000000000007</v>
      </c>
      <c r="DM27" s="8"/>
      <c r="DN27" s="8">
        <f t="shared" si="63"/>
        <v>2.3000000000000007</v>
      </c>
      <c r="DO27" s="8">
        <f t="shared" si="64"/>
        <v>4755.3</v>
      </c>
      <c r="DP27" s="8">
        <f t="shared" si="65"/>
        <v>-1773.7</v>
      </c>
      <c r="DQ27" s="8">
        <f t="shared" si="66"/>
        <v>2981.6000000000004</v>
      </c>
      <c r="DR27" s="8">
        <v>4755.3</v>
      </c>
      <c r="DS27" s="8">
        <v>-1773.7</v>
      </c>
      <c r="DT27" s="8">
        <f t="shared" si="67"/>
        <v>2981.6000000000004</v>
      </c>
      <c r="DU27" s="8">
        <f t="shared" si="68"/>
        <v>4578.8999999999996</v>
      </c>
      <c r="DV27" s="8">
        <f t="shared" si="69"/>
        <v>0</v>
      </c>
      <c r="DW27" s="8">
        <f t="shared" si="96"/>
        <v>4578.8999999999996</v>
      </c>
      <c r="DX27" s="8">
        <f t="shared" si="70"/>
        <v>70.900000000000006</v>
      </c>
      <c r="DY27" s="8">
        <f t="shared" si="71"/>
        <v>0</v>
      </c>
      <c r="DZ27" s="8">
        <f t="shared" si="72"/>
        <v>70.900000000000006</v>
      </c>
      <c r="EA27" s="8">
        <v>4578.8999999999996</v>
      </c>
      <c r="EB27" s="8"/>
      <c r="EC27" s="8">
        <f t="shared" si="73"/>
        <v>4578.8999999999996</v>
      </c>
      <c r="ED27" s="8">
        <v>70.900000000000006</v>
      </c>
      <c r="EE27" s="8">
        <v>0</v>
      </c>
      <c r="EF27" s="8">
        <v>70.900000000000006</v>
      </c>
      <c r="EG27" s="8">
        <f t="shared" si="74"/>
        <v>205</v>
      </c>
      <c r="EH27" s="8">
        <f t="shared" si="75"/>
        <v>0</v>
      </c>
      <c r="EI27" s="8">
        <f t="shared" si="76"/>
        <v>205</v>
      </c>
      <c r="EJ27" s="8">
        <v>205</v>
      </c>
      <c r="EK27" s="8"/>
      <c r="EL27" s="8">
        <f t="shared" si="77"/>
        <v>205</v>
      </c>
      <c r="EM27" s="8">
        <f t="shared" si="103"/>
        <v>213694.8</v>
      </c>
      <c r="EN27" s="8">
        <f t="shared" si="104"/>
        <v>0</v>
      </c>
      <c r="EO27" s="8">
        <f t="shared" si="105"/>
        <v>213694.8</v>
      </c>
      <c r="EP27" s="8">
        <v>213694.8</v>
      </c>
      <c r="EQ27" s="8">
        <v>0</v>
      </c>
      <c r="ER27" s="8">
        <v>213694.8</v>
      </c>
      <c r="ES27" s="8">
        <f t="shared" si="97"/>
        <v>1444.6</v>
      </c>
      <c r="ET27" s="8">
        <f t="shared" si="78"/>
        <v>0</v>
      </c>
      <c r="EU27" s="8">
        <f t="shared" si="79"/>
        <v>1444.6</v>
      </c>
      <c r="EV27" s="8">
        <f t="shared" si="80"/>
        <v>11646.9</v>
      </c>
      <c r="EW27" s="8">
        <f t="shared" si="11"/>
        <v>0</v>
      </c>
      <c r="EX27" s="8">
        <f t="shared" si="81"/>
        <v>11646.9</v>
      </c>
      <c r="EY27" s="8">
        <v>11646.9</v>
      </c>
      <c r="EZ27" s="8"/>
      <c r="FA27" s="8">
        <f t="shared" si="82"/>
        <v>11646.9</v>
      </c>
      <c r="FB27" s="8">
        <v>1444.6</v>
      </c>
      <c r="FC27" s="8">
        <v>0</v>
      </c>
      <c r="FD27" s="8">
        <v>1444.6</v>
      </c>
      <c r="FE27" s="8">
        <f t="shared" si="101"/>
        <v>13999.1</v>
      </c>
      <c r="FF27" s="8">
        <f t="shared" si="83"/>
        <v>0</v>
      </c>
      <c r="FG27" s="8">
        <f t="shared" si="84"/>
        <v>13999.1</v>
      </c>
      <c r="FH27" s="8">
        <v>13999.1</v>
      </c>
      <c r="FI27" s="8"/>
      <c r="FJ27" s="8">
        <f t="shared" si="102"/>
        <v>13999.1</v>
      </c>
      <c r="FK27" s="8">
        <f t="shared" si="85"/>
        <v>4687461.3999999994</v>
      </c>
      <c r="FL27" s="8">
        <f t="shared" si="86"/>
        <v>16329.7</v>
      </c>
      <c r="FM27" s="8">
        <f t="shared" si="87"/>
        <v>4703791.0999999996</v>
      </c>
      <c r="FN27" s="8">
        <f t="shared" si="88"/>
        <v>4647887.8</v>
      </c>
      <c r="FO27" s="8">
        <f t="shared" si="89"/>
        <v>16329.7</v>
      </c>
      <c r="FP27" s="8">
        <f t="shared" si="90"/>
        <v>4664217.5</v>
      </c>
      <c r="FQ27" s="8">
        <f t="shared" si="98"/>
        <v>39573.599999999999</v>
      </c>
      <c r="FR27" s="8">
        <f t="shared" si="91"/>
        <v>0</v>
      </c>
      <c r="FS27" s="8">
        <f t="shared" si="92"/>
        <v>39573.599999999999</v>
      </c>
    </row>
    <row r="28" spans="1:175" ht="12.75" customHeight="1" x14ac:dyDescent="0.2">
      <c r="A28" s="24" t="s">
        <v>4</v>
      </c>
      <c r="B28" s="61"/>
      <c r="C28" s="61"/>
      <c r="D28" s="61"/>
      <c r="E28" s="61"/>
      <c r="F28" s="61"/>
      <c r="G28" s="61"/>
      <c r="H28" s="8">
        <f t="shared" si="14"/>
        <v>2236.1</v>
      </c>
      <c r="I28" s="8">
        <f t="shared" si="15"/>
        <v>-864.6</v>
      </c>
      <c r="J28" s="8">
        <f t="shared" si="16"/>
        <v>1371.5</v>
      </c>
      <c r="K28" s="8">
        <v>2236.1</v>
      </c>
      <c r="L28" s="8">
        <v>-864.6</v>
      </c>
      <c r="M28" s="8">
        <f t="shared" si="17"/>
        <v>1371.5</v>
      </c>
      <c r="N28" s="8">
        <f t="shared" si="100"/>
        <v>1443546.9000000001</v>
      </c>
      <c r="O28" s="8">
        <f t="shared" si="18"/>
        <v>40266.800000000003</v>
      </c>
      <c r="P28" s="8">
        <f t="shared" si="19"/>
        <v>1483813.7000000002</v>
      </c>
      <c r="Q28" s="8">
        <v>1347870.8</v>
      </c>
      <c r="R28" s="8">
        <v>38028.800000000003</v>
      </c>
      <c r="S28" s="8">
        <f t="shared" si="20"/>
        <v>1385899.6</v>
      </c>
      <c r="T28" s="8">
        <v>42900</v>
      </c>
      <c r="U28" s="8">
        <v>2238</v>
      </c>
      <c r="V28" s="8">
        <f t="shared" si="21"/>
        <v>45138</v>
      </c>
      <c r="W28" s="8">
        <v>34921</v>
      </c>
      <c r="X28" s="25">
        <v>0</v>
      </c>
      <c r="Y28" s="8">
        <f t="shared" si="22"/>
        <v>34921</v>
      </c>
      <c r="Z28" s="8">
        <v>17855.099999999999</v>
      </c>
      <c r="AA28" s="25">
        <v>0</v>
      </c>
      <c r="AB28" s="8">
        <f t="shared" si="23"/>
        <v>17855.099999999999</v>
      </c>
      <c r="AC28" s="8">
        <f t="shared" si="99"/>
        <v>112689.5</v>
      </c>
      <c r="AD28" s="8">
        <f t="shared" si="25"/>
        <v>0</v>
      </c>
      <c r="AE28" s="8">
        <f t="shared" si="26"/>
        <v>112689.5</v>
      </c>
      <c r="AF28" s="8">
        <v>0</v>
      </c>
      <c r="AG28" s="8">
        <f t="shared" si="27"/>
        <v>0</v>
      </c>
      <c r="AH28" s="8">
        <f t="shared" si="28"/>
        <v>0</v>
      </c>
      <c r="AI28" s="8">
        <v>54512.2</v>
      </c>
      <c r="AJ28" s="8">
        <v>0</v>
      </c>
      <c r="AK28" s="8">
        <v>54512.2</v>
      </c>
      <c r="AL28" s="8">
        <v>22997.899999999998</v>
      </c>
      <c r="AM28" s="8"/>
      <c r="AN28" s="8">
        <f t="shared" si="29"/>
        <v>22997.899999999998</v>
      </c>
      <c r="AO28" s="8">
        <v>7017.6</v>
      </c>
      <c r="AP28" s="8"/>
      <c r="AQ28" s="8">
        <f t="shared" si="30"/>
        <v>7017.6</v>
      </c>
      <c r="AR28" s="8">
        <v>359.59999999999997</v>
      </c>
      <c r="AS28" s="8"/>
      <c r="AT28" s="8">
        <f t="shared" si="31"/>
        <v>359.59999999999997</v>
      </c>
      <c r="AU28" s="26">
        <v>27802.2</v>
      </c>
      <c r="AV28" s="8">
        <v>0</v>
      </c>
      <c r="AW28" s="26">
        <f t="shared" si="32"/>
        <v>27802.2</v>
      </c>
      <c r="AX28" s="27">
        <v>0</v>
      </c>
      <c r="AY28" s="8">
        <v>0</v>
      </c>
      <c r="AZ28" s="8">
        <v>0</v>
      </c>
      <c r="BA28" s="8">
        <v>0</v>
      </c>
      <c r="BB28" s="8">
        <v>0</v>
      </c>
      <c r="BC28" s="8">
        <v>0</v>
      </c>
      <c r="BD28" s="8">
        <f t="shared" si="33"/>
        <v>560.5</v>
      </c>
      <c r="BE28" s="8">
        <f t="shared" si="34"/>
        <v>0</v>
      </c>
      <c r="BF28" s="8">
        <f t="shared" si="35"/>
        <v>560.5</v>
      </c>
      <c r="BG28" s="8">
        <v>560.5</v>
      </c>
      <c r="BH28" s="8">
        <v>0</v>
      </c>
      <c r="BI28" s="8">
        <v>560.5</v>
      </c>
      <c r="BJ28" s="8">
        <f t="shared" si="36"/>
        <v>1657.1</v>
      </c>
      <c r="BK28" s="8">
        <f t="shared" si="37"/>
        <v>0</v>
      </c>
      <c r="BL28" s="8">
        <f t="shared" si="38"/>
        <v>1657.1</v>
      </c>
      <c r="BM28" s="8">
        <v>1657.1</v>
      </c>
      <c r="BN28" s="8">
        <v>0</v>
      </c>
      <c r="BO28" s="8">
        <f t="shared" si="39"/>
        <v>1657.1</v>
      </c>
      <c r="BP28" s="8">
        <f t="shared" si="40"/>
        <v>38414.300000000003</v>
      </c>
      <c r="BQ28" s="8">
        <f t="shared" si="41"/>
        <v>0</v>
      </c>
      <c r="BR28" s="8">
        <f t="shared" si="42"/>
        <v>38414.300000000003</v>
      </c>
      <c r="BS28" s="8">
        <v>400</v>
      </c>
      <c r="BT28" s="8">
        <v>0</v>
      </c>
      <c r="BU28" s="8">
        <f t="shared" si="43"/>
        <v>400</v>
      </c>
      <c r="BV28" s="8">
        <v>33000</v>
      </c>
      <c r="BW28" s="8">
        <v>0</v>
      </c>
      <c r="BX28" s="8">
        <f t="shared" si="44"/>
        <v>33000</v>
      </c>
      <c r="BY28" s="8">
        <v>0</v>
      </c>
      <c r="BZ28" s="8"/>
      <c r="CA28" s="8">
        <f t="shared" si="45"/>
        <v>0</v>
      </c>
      <c r="CB28" s="8">
        <v>4300</v>
      </c>
      <c r="CC28" s="8">
        <v>0</v>
      </c>
      <c r="CD28" s="8">
        <f t="shared" si="46"/>
        <v>4300</v>
      </c>
      <c r="CE28" s="8">
        <v>0</v>
      </c>
      <c r="CF28" s="8">
        <v>0</v>
      </c>
      <c r="CG28" s="8">
        <f t="shared" si="47"/>
        <v>0</v>
      </c>
      <c r="CH28" s="8">
        <v>230</v>
      </c>
      <c r="CI28" s="8">
        <v>0</v>
      </c>
      <c r="CJ28" s="8">
        <f t="shared" si="48"/>
        <v>230</v>
      </c>
      <c r="CK28" s="8">
        <v>484.3</v>
      </c>
      <c r="CL28" s="8"/>
      <c r="CM28" s="8">
        <f t="shared" si="49"/>
        <v>484.3</v>
      </c>
      <c r="CN28" s="8">
        <f t="shared" si="50"/>
        <v>571.5</v>
      </c>
      <c r="CO28" s="8">
        <f t="shared" si="51"/>
        <v>0</v>
      </c>
      <c r="CP28" s="8">
        <f t="shared" si="52"/>
        <v>571.5</v>
      </c>
      <c r="CQ28" s="8">
        <v>571.5</v>
      </c>
      <c r="CR28" s="8"/>
      <c r="CS28" s="8">
        <f t="shared" si="106"/>
        <v>571.5</v>
      </c>
      <c r="CT28" s="8">
        <f t="shared" si="53"/>
        <v>819.29999999999984</v>
      </c>
      <c r="CU28" s="8">
        <f t="shared" si="54"/>
        <v>0</v>
      </c>
      <c r="CV28" s="8">
        <f t="shared" si="55"/>
        <v>819.29999999999984</v>
      </c>
      <c r="CW28" s="8">
        <f t="shared" si="56"/>
        <v>11859.499999999998</v>
      </c>
      <c r="CX28" s="8">
        <f t="shared" si="57"/>
        <v>0</v>
      </c>
      <c r="CY28" s="8">
        <f t="shared" si="58"/>
        <v>11859.499999999998</v>
      </c>
      <c r="CZ28" s="8">
        <v>1776.3</v>
      </c>
      <c r="DA28" s="31"/>
      <c r="DB28" s="8">
        <f t="shared" si="59"/>
        <v>1776.3</v>
      </c>
      <c r="DC28" s="8">
        <v>7562.4</v>
      </c>
      <c r="DD28" s="8"/>
      <c r="DE28" s="8">
        <f t="shared" si="60"/>
        <v>7562.4</v>
      </c>
      <c r="DF28" s="8">
        <v>2520.7999999999997</v>
      </c>
      <c r="DG28" s="8"/>
      <c r="DH28" s="8">
        <f t="shared" si="61"/>
        <v>2520.7999999999997</v>
      </c>
      <c r="DI28" s="8">
        <v>785.89999999999986</v>
      </c>
      <c r="DJ28" s="33"/>
      <c r="DK28" s="8">
        <f t="shared" si="62"/>
        <v>785.89999999999986</v>
      </c>
      <c r="DL28" s="8">
        <v>33.4</v>
      </c>
      <c r="DM28" s="8"/>
      <c r="DN28" s="8">
        <f t="shared" si="63"/>
        <v>33.4</v>
      </c>
      <c r="DO28" s="8">
        <f t="shared" si="64"/>
        <v>9659.5</v>
      </c>
      <c r="DP28" s="8">
        <f t="shared" si="65"/>
        <v>-671.3</v>
      </c>
      <c r="DQ28" s="8">
        <f t="shared" si="66"/>
        <v>8988.2000000000007</v>
      </c>
      <c r="DR28" s="8">
        <v>9659.5</v>
      </c>
      <c r="DS28" s="8">
        <v>-671.3</v>
      </c>
      <c r="DT28" s="8">
        <f t="shared" si="67"/>
        <v>8988.2000000000007</v>
      </c>
      <c r="DU28" s="8">
        <f t="shared" si="68"/>
        <v>1617.1000000000001</v>
      </c>
      <c r="DV28" s="8">
        <f t="shared" si="69"/>
        <v>0</v>
      </c>
      <c r="DW28" s="8">
        <f t="shared" si="96"/>
        <v>1617.1000000000001</v>
      </c>
      <c r="DX28" s="8">
        <f t="shared" si="70"/>
        <v>115.1</v>
      </c>
      <c r="DY28" s="8">
        <f t="shared" si="71"/>
        <v>0</v>
      </c>
      <c r="DZ28" s="8">
        <f t="shared" si="72"/>
        <v>115.1</v>
      </c>
      <c r="EA28" s="8">
        <v>1617.1000000000001</v>
      </c>
      <c r="EB28" s="8"/>
      <c r="EC28" s="8">
        <f t="shared" si="73"/>
        <v>1617.1000000000001</v>
      </c>
      <c r="ED28" s="8">
        <v>115.1</v>
      </c>
      <c r="EE28" s="8">
        <v>0</v>
      </c>
      <c r="EF28" s="8">
        <v>115.1</v>
      </c>
      <c r="EG28" s="8">
        <f t="shared" si="74"/>
        <v>112.19999999999999</v>
      </c>
      <c r="EH28" s="8">
        <f t="shared" si="75"/>
        <v>0</v>
      </c>
      <c r="EI28" s="8">
        <f t="shared" si="76"/>
        <v>112.19999999999999</v>
      </c>
      <c r="EJ28" s="8">
        <v>112.19999999999999</v>
      </c>
      <c r="EK28" s="8"/>
      <c r="EL28" s="8">
        <f t="shared" si="77"/>
        <v>112.19999999999999</v>
      </c>
      <c r="EM28" s="8">
        <f t="shared" si="103"/>
        <v>84845.7</v>
      </c>
      <c r="EN28" s="8">
        <f t="shared" si="104"/>
        <v>0</v>
      </c>
      <c r="EO28" s="8">
        <f t="shared" si="105"/>
        <v>84845.7</v>
      </c>
      <c r="EP28" s="8">
        <v>84845.7</v>
      </c>
      <c r="EQ28" s="8">
        <v>0</v>
      </c>
      <c r="ER28" s="8">
        <v>84845.7</v>
      </c>
      <c r="ES28" s="8">
        <f t="shared" si="97"/>
        <v>792.5</v>
      </c>
      <c r="ET28" s="8">
        <f t="shared" si="78"/>
        <v>0</v>
      </c>
      <c r="EU28" s="8">
        <f t="shared" si="79"/>
        <v>792.5</v>
      </c>
      <c r="EV28" s="8">
        <f t="shared" si="80"/>
        <v>6418.2</v>
      </c>
      <c r="EW28" s="8">
        <f t="shared" si="11"/>
        <v>0</v>
      </c>
      <c r="EX28" s="8">
        <f t="shared" si="81"/>
        <v>6418.2</v>
      </c>
      <c r="EY28" s="8">
        <v>6418.2</v>
      </c>
      <c r="EZ28" s="8"/>
      <c r="FA28" s="8">
        <f t="shared" si="82"/>
        <v>6418.2</v>
      </c>
      <c r="FB28" s="8">
        <v>792.5</v>
      </c>
      <c r="FC28" s="8">
        <v>0</v>
      </c>
      <c r="FD28" s="8">
        <v>792.5</v>
      </c>
      <c r="FE28" s="8">
        <f t="shared" si="101"/>
        <v>2756.6</v>
      </c>
      <c r="FF28" s="8">
        <f t="shared" si="83"/>
        <v>0</v>
      </c>
      <c r="FG28" s="8">
        <f t="shared" si="84"/>
        <v>2756.6</v>
      </c>
      <c r="FH28" s="8">
        <v>2756.6</v>
      </c>
      <c r="FI28" s="8"/>
      <c r="FJ28" s="8">
        <f t="shared" si="102"/>
        <v>2756.6</v>
      </c>
      <c r="FK28" s="8">
        <f t="shared" si="85"/>
        <v>1718671.6000000003</v>
      </c>
      <c r="FL28" s="8">
        <f t="shared" si="86"/>
        <v>38730.9</v>
      </c>
      <c r="FM28" s="8">
        <f t="shared" si="87"/>
        <v>1757402.5000000002</v>
      </c>
      <c r="FN28" s="8">
        <f t="shared" si="88"/>
        <v>1697522.2000000004</v>
      </c>
      <c r="FO28" s="8">
        <f t="shared" si="89"/>
        <v>38730.9</v>
      </c>
      <c r="FP28" s="8">
        <f t="shared" si="90"/>
        <v>1736253.1000000003</v>
      </c>
      <c r="FQ28" s="8">
        <f t="shared" si="98"/>
        <v>21149.399999999998</v>
      </c>
      <c r="FR28" s="8">
        <f t="shared" si="91"/>
        <v>0</v>
      </c>
      <c r="FS28" s="8">
        <f t="shared" si="92"/>
        <v>21149.399999999998</v>
      </c>
    </row>
    <row r="29" spans="1:175" ht="12.75" customHeight="1" x14ac:dyDescent="0.2">
      <c r="A29" s="24" t="s">
        <v>3</v>
      </c>
      <c r="B29" s="61"/>
      <c r="C29" s="61"/>
      <c r="D29" s="61"/>
      <c r="E29" s="61"/>
      <c r="F29" s="61"/>
      <c r="G29" s="61"/>
      <c r="H29" s="8">
        <f t="shared" si="14"/>
        <v>4475.8</v>
      </c>
      <c r="I29" s="8">
        <f t="shared" si="15"/>
        <v>0</v>
      </c>
      <c r="J29" s="8">
        <f t="shared" si="16"/>
        <v>4475.8</v>
      </c>
      <c r="K29" s="8">
        <v>4475.8</v>
      </c>
      <c r="L29" s="8">
        <v>0</v>
      </c>
      <c r="M29" s="8">
        <f t="shared" si="17"/>
        <v>4475.8</v>
      </c>
      <c r="N29" s="8">
        <f t="shared" si="100"/>
        <v>949986.5</v>
      </c>
      <c r="O29" s="8">
        <f t="shared" si="18"/>
        <v>0</v>
      </c>
      <c r="P29" s="8">
        <f t="shared" si="19"/>
        <v>949986.5</v>
      </c>
      <c r="Q29" s="8">
        <v>916381.5</v>
      </c>
      <c r="R29" s="8">
        <v>0</v>
      </c>
      <c r="S29" s="8">
        <f t="shared" si="20"/>
        <v>916381.5</v>
      </c>
      <c r="T29" s="8">
        <v>23246</v>
      </c>
      <c r="U29" s="8">
        <v>0</v>
      </c>
      <c r="V29" s="8">
        <f t="shared" si="21"/>
        <v>23246</v>
      </c>
      <c r="W29" s="8">
        <v>6967</v>
      </c>
      <c r="X29" s="25">
        <v>0</v>
      </c>
      <c r="Y29" s="8">
        <f t="shared" si="22"/>
        <v>6967</v>
      </c>
      <c r="Z29" s="8">
        <v>3392</v>
      </c>
      <c r="AA29" s="25">
        <v>0</v>
      </c>
      <c r="AB29" s="8">
        <f t="shared" si="23"/>
        <v>3392</v>
      </c>
      <c r="AC29" s="8">
        <f t="shared" si="99"/>
        <v>66877.5</v>
      </c>
      <c r="AD29" s="8">
        <f t="shared" si="25"/>
        <v>0</v>
      </c>
      <c r="AE29" s="8">
        <f t="shared" si="26"/>
        <v>66877.5</v>
      </c>
      <c r="AF29" s="8">
        <v>0</v>
      </c>
      <c r="AG29" s="8">
        <f t="shared" si="27"/>
        <v>0</v>
      </c>
      <c r="AH29" s="8">
        <f t="shared" si="28"/>
        <v>0</v>
      </c>
      <c r="AI29" s="8">
        <v>24119.9</v>
      </c>
      <c r="AJ29" s="8">
        <v>0</v>
      </c>
      <c r="AK29" s="8">
        <v>24119.9</v>
      </c>
      <c r="AL29" s="8">
        <v>10245.5</v>
      </c>
      <c r="AM29" s="8"/>
      <c r="AN29" s="8">
        <f t="shared" si="29"/>
        <v>10245.5</v>
      </c>
      <c r="AO29" s="8">
        <v>7017.6</v>
      </c>
      <c r="AP29" s="8"/>
      <c r="AQ29" s="8">
        <f t="shared" si="30"/>
        <v>7017.6</v>
      </c>
      <c r="AR29" s="8">
        <v>114.39999999999999</v>
      </c>
      <c r="AS29" s="8"/>
      <c r="AT29" s="8">
        <f t="shared" si="31"/>
        <v>114.39999999999999</v>
      </c>
      <c r="AU29" s="26">
        <v>25380.1</v>
      </c>
      <c r="AV29" s="8">
        <v>0</v>
      </c>
      <c r="AW29" s="26">
        <f t="shared" si="32"/>
        <v>25380.1</v>
      </c>
      <c r="AX29" s="27">
        <v>0</v>
      </c>
      <c r="AY29" s="8">
        <v>0</v>
      </c>
      <c r="AZ29" s="8">
        <v>0</v>
      </c>
      <c r="BA29" s="8">
        <v>0</v>
      </c>
      <c r="BB29" s="8">
        <v>0</v>
      </c>
      <c r="BC29" s="8">
        <v>0</v>
      </c>
      <c r="BD29" s="8">
        <f t="shared" si="33"/>
        <v>86.2</v>
      </c>
      <c r="BE29" s="8">
        <f t="shared" si="34"/>
        <v>0</v>
      </c>
      <c r="BF29" s="8">
        <f t="shared" si="35"/>
        <v>86.2</v>
      </c>
      <c r="BG29" s="8">
        <v>86.2</v>
      </c>
      <c r="BH29" s="8">
        <v>0</v>
      </c>
      <c r="BI29" s="8">
        <v>86.2</v>
      </c>
      <c r="BJ29" s="8">
        <f t="shared" si="36"/>
        <v>1431.7</v>
      </c>
      <c r="BK29" s="8">
        <f t="shared" si="37"/>
        <v>0</v>
      </c>
      <c r="BL29" s="8">
        <f t="shared" si="38"/>
        <v>1431.7</v>
      </c>
      <c r="BM29" s="8">
        <v>1431.7</v>
      </c>
      <c r="BN29" s="8">
        <v>0</v>
      </c>
      <c r="BO29" s="8">
        <f t="shared" si="39"/>
        <v>1431.7</v>
      </c>
      <c r="BP29" s="8">
        <f t="shared" si="40"/>
        <v>180488.3</v>
      </c>
      <c r="BQ29" s="8">
        <f t="shared" si="41"/>
        <v>0</v>
      </c>
      <c r="BR29" s="8">
        <f t="shared" si="42"/>
        <v>180488.3</v>
      </c>
      <c r="BS29" s="8">
        <v>44400</v>
      </c>
      <c r="BT29" s="8">
        <v>0</v>
      </c>
      <c r="BU29" s="8">
        <f t="shared" si="43"/>
        <v>44400</v>
      </c>
      <c r="BV29" s="8">
        <v>80500</v>
      </c>
      <c r="BW29" s="8">
        <v>8125.3</v>
      </c>
      <c r="BX29" s="8">
        <f t="shared" si="44"/>
        <v>88625.3</v>
      </c>
      <c r="BY29" s="8">
        <v>7000</v>
      </c>
      <c r="BZ29" s="8"/>
      <c r="CA29" s="8">
        <f t="shared" si="45"/>
        <v>7000</v>
      </c>
      <c r="CB29" s="8">
        <v>8200</v>
      </c>
      <c r="CC29" s="8">
        <v>-8125.3</v>
      </c>
      <c r="CD29" s="8">
        <f t="shared" si="46"/>
        <v>74.699999999999818</v>
      </c>
      <c r="CE29" s="8">
        <v>37216.5</v>
      </c>
      <c r="CF29" s="8">
        <v>0</v>
      </c>
      <c r="CG29" s="8">
        <f t="shared" si="47"/>
        <v>37216.5</v>
      </c>
      <c r="CH29" s="8">
        <v>3000</v>
      </c>
      <c r="CI29" s="8">
        <v>0</v>
      </c>
      <c r="CJ29" s="8">
        <f t="shared" si="48"/>
        <v>3000</v>
      </c>
      <c r="CK29" s="8">
        <v>171.8</v>
      </c>
      <c r="CL29" s="8"/>
      <c r="CM29" s="8">
        <f t="shared" si="49"/>
        <v>171.8</v>
      </c>
      <c r="CN29" s="8">
        <f t="shared" si="50"/>
        <v>2183.4</v>
      </c>
      <c r="CO29" s="8">
        <f t="shared" si="51"/>
        <v>0</v>
      </c>
      <c r="CP29" s="8">
        <f t="shared" si="52"/>
        <v>2183.4</v>
      </c>
      <c r="CQ29" s="8">
        <v>2183.4</v>
      </c>
      <c r="CR29" s="8"/>
      <c r="CS29" s="8">
        <f t="shared" si="106"/>
        <v>2183.4</v>
      </c>
      <c r="CT29" s="8">
        <f t="shared" si="53"/>
        <v>18.799999999999997</v>
      </c>
      <c r="CU29" s="8">
        <f t="shared" si="54"/>
        <v>0</v>
      </c>
      <c r="CV29" s="8">
        <f t="shared" si="55"/>
        <v>18.799999999999997</v>
      </c>
      <c r="CW29" s="8">
        <f t="shared" si="56"/>
        <v>840.3</v>
      </c>
      <c r="CX29" s="8">
        <f t="shared" si="57"/>
        <v>0</v>
      </c>
      <c r="CY29" s="8">
        <f t="shared" si="58"/>
        <v>840.3</v>
      </c>
      <c r="CZ29" s="8">
        <v>0</v>
      </c>
      <c r="DA29" s="31"/>
      <c r="DB29" s="8">
        <f t="shared" si="59"/>
        <v>0</v>
      </c>
      <c r="DC29" s="8">
        <v>840.3</v>
      </c>
      <c r="DD29" s="8"/>
      <c r="DE29" s="8">
        <f t="shared" si="60"/>
        <v>840.3</v>
      </c>
      <c r="DF29" s="8">
        <v>0</v>
      </c>
      <c r="DG29" s="8"/>
      <c r="DH29" s="8">
        <f t="shared" si="61"/>
        <v>0</v>
      </c>
      <c r="DI29" s="8">
        <v>0</v>
      </c>
      <c r="DJ29" s="33"/>
      <c r="DK29" s="8">
        <f t="shared" si="62"/>
        <v>0</v>
      </c>
      <c r="DL29" s="8">
        <v>18.799999999999997</v>
      </c>
      <c r="DM29" s="8"/>
      <c r="DN29" s="8">
        <f t="shared" si="63"/>
        <v>18.799999999999997</v>
      </c>
      <c r="DO29" s="8">
        <f t="shared" si="64"/>
        <v>247748.6</v>
      </c>
      <c r="DP29" s="8">
        <f t="shared" si="65"/>
        <v>-16751.900000000001</v>
      </c>
      <c r="DQ29" s="8">
        <f t="shared" si="66"/>
        <v>230996.7</v>
      </c>
      <c r="DR29" s="8">
        <v>247748.6</v>
      </c>
      <c r="DS29" s="8">
        <v>-16751.900000000001</v>
      </c>
      <c r="DT29" s="8">
        <f t="shared" si="67"/>
        <v>230996.7</v>
      </c>
      <c r="DU29" s="8">
        <f t="shared" si="68"/>
        <v>808.8</v>
      </c>
      <c r="DV29" s="8">
        <f t="shared" si="69"/>
        <v>0</v>
      </c>
      <c r="DW29" s="8">
        <f t="shared" si="96"/>
        <v>808.8</v>
      </c>
      <c r="DX29" s="8">
        <f t="shared" si="70"/>
        <v>21.3</v>
      </c>
      <c r="DY29" s="8">
        <f t="shared" si="71"/>
        <v>0</v>
      </c>
      <c r="DZ29" s="8">
        <f t="shared" si="72"/>
        <v>21.3</v>
      </c>
      <c r="EA29" s="8">
        <v>808.8</v>
      </c>
      <c r="EB29" s="8"/>
      <c r="EC29" s="8">
        <f t="shared" si="73"/>
        <v>808.8</v>
      </c>
      <c r="ED29" s="8">
        <v>21.3</v>
      </c>
      <c r="EE29" s="8">
        <v>0</v>
      </c>
      <c r="EF29" s="8">
        <v>21.3</v>
      </c>
      <c r="EG29" s="8">
        <f t="shared" si="74"/>
        <v>112.19999999999999</v>
      </c>
      <c r="EH29" s="8">
        <f t="shared" si="75"/>
        <v>0</v>
      </c>
      <c r="EI29" s="8">
        <f t="shared" si="76"/>
        <v>112.19999999999999</v>
      </c>
      <c r="EJ29" s="8">
        <v>112.19999999999999</v>
      </c>
      <c r="EK29" s="8"/>
      <c r="EL29" s="8">
        <f t="shared" si="77"/>
        <v>112.19999999999999</v>
      </c>
      <c r="EM29" s="8">
        <f t="shared" si="103"/>
        <v>34276.199999999997</v>
      </c>
      <c r="EN29" s="8">
        <f t="shared" si="104"/>
        <v>0</v>
      </c>
      <c r="EO29" s="8">
        <f t="shared" si="105"/>
        <v>34276.199999999997</v>
      </c>
      <c r="EP29" s="8">
        <v>34276.199999999997</v>
      </c>
      <c r="EQ29" s="8">
        <v>0</v>
      </c>
      <c r="ER29" s="8">
        <v>34276.199999999997</v>
      </c>
      <c r="ES29" s="8">
        <f t="shared" si="97"/>
        <v>467.2</v>
      </c>
      <c r="ET29" s="8">
        <f t="shared" si="78"/>
        <v>0</v>
      </c>
      <c r="EU29" s="8">
        <f t="shared" si="79"/>
        <v>467.2</v>
      </c>
      <c r="EV29" s="8">
        <f t="shared" si="80"/>
        <v>4291.7</v>
      </c>
      <c r="EW29" s="8">
        <f t="shared" si="11"/>
        <v>0</v>
      </c>
      <c r="EX29" s="8">
        <f t="shared" si="81"/>
        <v>4291.7</v>
      </c>
      <c r="EY29" s="8">
        <v>4291.7</v>
      </c>
      <c r="EZ29" s="8"/>
      <c r="FA29" s="8">
        <f t="shared" si="82"/>
        <v>4291.7</v>
      </c>
      <c r="FB29" s="8">
        <v>467.2</v>
      </c>
      <c r="FC29" s="8">
        <v>0</v>
      </c>
      <c r="FD29" s="8">
        <v>467.2</v>
      </c>
      <c r="FE29" s="8">
        <f t="shared" si="101"/>
        <v>2888.6</v>
      </c>
      <c r="FF29" s="8">
        <f t="shared" si="83"/>
        <v>0</v>
      </c>
      <c r="FG29" s="8">
        <f t="shared" si="84"/>
        <v>2888.6</v>
      </c>
      <c r="FH29" s="8">
        <v>2888.6</v>
      </c>
      <c r="FI29" s="8"/>
      <c r="FJ29" s="8">
        <f t="shared" si="102"/>
        <v>2888.6</v>
      </c>
      <c r="FK29" s="8">
        <f t="shared" si="85"/>
        <v>1497003.0999999999</v>
      </c>
      <c r="FL29" s="8">
        <f t="shared" si="86"/>
        <v>-16751.900000000001</v>
      </c>
      <c r="FM29" s="8">
        <f t="shared" si="87"/>
        <v>1480251.2</v>
      </c>
      <c r="FN29" s="8">
        <f t="shared" si="88"/>
        <v>1488961.2</v>
      </c>
      <c r="FO29" s="8">
        <f t="shared" si="89"/>
        <v>-16751.900000000001</v>
      </c>
      <c r="FP29" s="8">
        <f t="shared" si="90"/>
        <v>1472209.3</v>
      </c>
      <c r="FQ29" s="8">
        <f t="shared" si="98"/>
        <v>8041.9</v>
      </c>
      <c r="FR29" s="8">
        <f t="shared" si="91"/>
        <v>0</v>
      </c>
      <c r="FS29" s="8">
        <f t="shared" si="92"/>
        <v>8041.9</v>
      </c>
    </row>
    <row r="30" spans="1:175" ht="12.75" customHeight="1" x14ac:dyDescent="0.2">
      <c r="A30" s="24" t="s">
        <v>2</v>
      </c>
      <c r="B30" s="61"/>
      <c r="C30" s="61"/>
      <c r="D30" s="61"/>
      <c r="E30" s="61"/>
      <c r="F30" s="61"/>
      <c r="G30" s="61"/>
      <c r="H30" s="8">
        <f t="shared" si="14"/>
        <v>2993.8</v>
      </c>
      <c r="I30" s="8">
        <f t="shared" si="15"/>
        <v>0</v>
      </c>
      <c r="J30" s="8">
        <f t="shared" si="16"/>
        <v>2993.8</v>
      </c>
      <c r="K30" s="8">
        <v>2993.8</v>
      </c>
      <c r="L30" s="8">
        <v>0</v>
      </c>
      <c r="M30" s="8">
        <f t="shared" si="17"/>
        <v>2993.8</v>
      </c>
      <c r="N30" s="8">
        <f t="shared" si="100"/>
        <v>1136874.5999999999</v>
      </c>
      <c r="O30" s="8">
        <f t="shared" si="18"/>
        <v>4371.3999999999996</v>
      </c>
      <c r="P30" s="8">
        <f t="shared" si="19"/>
        <v>1141245.9999999998</v>
      </c>
      <c r="Q30" s="8">
        <v>1085274.7999999998</v>
      </c>
      <c r="R30" s="8">
        <v>4371.3999999999996</v>
      </c>
      <c r="S30" s="8">
        <f t="shared" si="20"/>
        <v>1089646.1999999997</v>
      </c>
      <c r="T30" s="8">
        <v>27539</v>
      </c>
      <c r="U30" s="8">
        <v>0</v>
      </c>
      <c r="V30" s="8">
        <f t="shared" si="21"/>
        <v>27539</v>
      </c>
      <c r="W30" s="8">
        <v>15709</v>
      </c>
      <c r="X30" s="25">
        <v>0</v>
      </c>
      <c r="Y30" s="8">
        <f t="shared" si="22"/>
        <v>15709</v>
      </c>
      <c r="Z30" s="8">
        <v>8351.7999999999993</v>
      </c>
      <c r="AA30" s="25">
        <v>0</v>
      </c>
      <c r="AB30" s="8">
        <f t="shared" si="23"/>
        <v>8351.7999999999993</v>
      </c>
      <c r="AC30" s="8">
        <f t="shared" si="99"/>
        <v>54035.1</v>
      </c>
      <c r="AD30" s="8">
        <f t="shared" si="25"/>
        <v>0</v>
      </c>
      <c r="AE30" s="8">
        <f t="shared" si="26"/>
        <v>54035.1</v>
      </c>
      <c r="AF30" s="8">
        <v>0</v>
      </c>
      <c r="AG30" s="8">
        <f t="shared" si="27"/>
        <v>0</v>
      </c>
      <c r="AH30" s="8">
        <f t="shared" si="28"/>
        <v>0</v>
      </c>
      <c r="AI30" s="8">
        <v>24045.4</v>
      </c>
      <c r="AJ30" s="8">
        <v>0</v>
      </c>
      <c r="AK30" s="8">
        <v>24045.4</v>
      </c>
      <c r="AL30" s="8">
        <v>17618.599999999999</v>
      </c>
      <c r="AM30" s="8"/>
      <c r="AN30" s="8">
        <f t="shared" si="29"/>
        <v>17618.599999999999</v>
      </c>
      <c r="AO30" s="8">
        <v>8772</v>
      </c>
      <c r="AP30" s="8"/>
      <c r="AQ30" s="8">
        <f t="shared" si="30"/>
        <v>8772</v>
      </c>
      <c r="AR30" s="8">
        <v>120.2</v>
      </c>
      <c r="AS30" s="8"/>
      <c r="AT30" s="8">
        <f t="shared" si="31"/>
        <v>120.2</v>
      </c>
      <c r="AU30" s="26">
        <v>3478.9</v>
      </c>
      <c r="AV30" s="8">
        <v>0</v>
      </c>
      <c r="AW30" s="26">
        <f t="shared" si="32"/>
        <v>3478.9</v>
      </c>
      <c r="AX30" s="27">
        <v>0</v>
      </c>
      <c r="AY30" s="8">
        <v>0</v>
      </c>
      <c r="AZ30" s="8">
        <v>0</v>
      </c>
      <c r="BA30" s="8">
        <v>0</v>
      </c>
      <c r="BB30" s="8">
        <v>0</v>
      </c>
      <c r="BC30" s="8">
        <v>0</v>
      </c>
      <c r="BD30" s="8">
        <f t="shared" si="33"/>
        <v>103.1</v>
      </c>
      <c r="BE30" s="8">
        <f t="shared" si="34"/>
        <v>0</v>
      </c>
      <c r="BF30" s="8">
        <f t="shared" si="35"/>
        <v>103.1</v>
      </c>
      <c r="BG30" s="8">
        <v>103.1</v>
      </c>
      <c r="BH30" s="8">
        <v>0</v>
      </c>
      <c r="BI30" s="8">
        <v>103.1</v>
      </c>
      <c r="BJ30" s="8">
        <f t="shared" si="36"/>
        <v>2970</v>
      </c>
      <c r="BK30" s="8">
        <f t="shared" si="37"/>
        <v>350</v>
      </c>
      <c r="BL30" s="8">
        <f t="shared" si="38"/>
        <v>3320</v>
      </c>
      <c r="BM30" s="8">
        <v>2970</v>
      </c>
      <c r="BN30" s="8">
        <v>350</v>
      </c>
      <c r="BO30" s="8">
        <f t="shared" si="39"/>
        <v>3320</v>
      </c>
      <c r="BP30" s="8">
        <f t="shared" si="40"/>
        <v>67396.3</v>
      </c>
      <c r="BQ30" s="8">
        <f t="shared" si="41"/>
        <v>0</v>
      </c>
      <c r="BR30" s="8">
        <f t="shared" si="42"/>
        <v>67396.3</v>
      </c>
      <c r="BS30" s="8">
        <v>40</v>
      </c>
      <c r="BT30" s="8">
        <v>0</v>
      </c>
      <c r="BU30" s="8">
        <f t="shared" si="43"/>
        <v>40</v>
      </c>
      <c r="BV30" s="8">
        <v>59300</v>
      </c>
      <c r="BW30" s="8">
        <v>0</v>
      </c>
      <c r="BX30" s="8">
        <f t="shared" si="44"/>
        <v>59300</v>
      </c>
      <c r="BY30" s="8">
        <v>0</v>
      </c>
      <c r="BZ30" s="8"/>
      <c r="CA30" s="8">
        <f t="shared" si="45"/>
        <v>0</v>
      </c>
      <c r="CB30" s="8">
        <v>4100</v>
      </c>
      <c r="CC30" s="8">
        <v>0</v>
      </c>
      <c r="CD30" s="8">
        <f t="shared" si="46"/>
        <v>4100</v>
      </c>
      <c r="CE30" s="8">
        <v>3300</v>
      </c>
      <c r="CF30" s="8">
        <v>0</v>
      </c>
      <c r="CG30" s="8">
        <f t="shared" si="47"/>
        <v>3300</v>
      </c>
      <c r="CH30" s="8">
        <v>300</v>
      </c>
      <c r="CI30" s="8">
        <v>0</v>
      </c>
      <c r="CJ30" s="8">
        <f t="shared" si="48"/>
        <v>300</v>
      </c>
      <c r="CK30" s="8">
        <v>356.3</v>
      </c>
      <c r="CL30" s="8"/>
      <c r="CM30" s="8">
        <f t="shared" si="49"/>
        <v>356.3</v>
      </c>
      <c r="CN30" s="8">
        <f t="shared" si="50"/>
        <v>3061.8</v>
      </c>
      <c r="CO30" s="8">
        <f t="shared" si="51"/>
        <v>0</v>
      </c>
      <c r="CP30" s="8">
        <f t="shared" si="52"/>
        <v>3061.8</v>
      </c>
      <c r="CQ30" s="8">
        <v>3061.8</v>
      </c>
      <c r="CR30" s="8"/>
      <c r="CS30" s="8">
        <f t="shared" si="106"/>
        <v>3061.8</v>
      </c>
      <c r="CT30" s="8">
        <f t="shared" si="53"/>
        <v>33.4</v>
      </c>
      <c r="CU30" s="8">
        <f t="shared" si="54"/>
        <v>0</v>
      </c>
      <c r="CV30" s="8">
        <f t="shared" si="55"/>
        <v>33.4</v>
      </c>
      <c r="CW30" s="8">
        <f t="shared" si="56"/>
        <v>0</v>
      </c>
      <c r="CX30" s="8">
        <f t="shared" si="57"/>
        <v>0</v>
      </c>
      <c r="CY30" s="8">
        <f t="shared" si="58"/>
        <v>0</v>
      </c>
      <c r="CZ30" s="8">
        <v>0</v>
      </c>
      <c r="DA30" s="31"/>
      <c r="DB30" s="8">
        <f t="shared" si="59"/>
        <v>0</v>
      </c>
      <c r="DC30" s="8">
        <v>0</v>
      </c>
      <c r="DD30" s="8"/>
      <c r="DE30" s="8">
        <f t="shared" si="60"/>
        <v>0</v>
      </c>
      <c r="DF30" s="8">
        <v>0</v>
      </c>
      <c r="DG30" s="8"/>
      <c r="DH30" s="8">
        <f t="shared" si="61"/>
        <v>0</v>
      </c>
      <c r="DI30" s="8">
        <v>0</v>
      </c>
      <c r="DJ30" s="33"/>
      <c r="DK30" s="8">
        <f t="shared" si="62"/>
        <v>0</v>
      </c>
      <c r="DL30" s="8">
        <v>33.4</v>
      </c>
      <c r="DM30" s="8"/>
      <c r="DN30" s="8">
        <f t="shared" si="63"/>
        <v>33.4</v>
      </c>
      <c r="DO30" s="8">
        <f t="shared" si="64"/>
        <v>37587</v>
      </c>
      <c r="DP30" s="8">
        <f t="shared" si="65"/>
        <v>0</v>
      </c>
      <c r="DQ30" s="8">
        <f t="shared" si="66"/>
        <v>37587</v>
      </c>
      <c r="DR30" s="8">
        <v>37587</v>
      </c>
      <c r="DS30" s="8">
        <v>0</v>
      </c>
      <c r="DT30" s="8">
        <f t="shared" si="67"/>
        <v>37587</v>
      </c>
      <c r="DU30" s="8">
        <f t="shared" si="68"/>
        <v>1617.1000000000001</v>
      </c>
      <c r="DV30" s="8">
        <f t="shared" si="69"/>
        <v>0</v>
      </c>
      <c r="DW30" s="8">
        <f t="shared" si="96"/>
        <v>1617.1000000000001</v>
      </c>
      <c r="DX30" s="8">
        <f t="shared" si="70"/>
        <v>35.4</v>
      </c>
      <c r="DY30" s="8">
        <f t="shared" si="71"/>
        <v>0</v>
      </c>
      <c r="DZ30" s="8">
        <f t="shared" si="72"/>
        <v>35.4</v>
      </c>
      <c r="EA30" s="8">
        <v>1617.1000000000001</v>
      </c>
      <c r="EB30" s="8"/>
      <c r="EC30" s="8">
        <f t="shared" si="73"/>
        <v>1617.1000000000001</v>
      </c>
      <c r="ED30" s="8">
        <v>35.4</v>
      </c>
      <c r="EE30" s="8">
        <v>0</v>
      </c>
      <c r="EF30" s="8">
        <v>35.4</v>
      </c>
      <c r="EG30" s="8">
        <f t="shared" si="74"/>
        <v>112.19999999999999</v>
      </c>
      <c r="EH30" s="8">
        <f t="shared" si="75"/>
        <v>0</v>
      </c>
      <c r="EI30" s="8">
        <f t="shared" si="76"/>
        <v>112.19999999999999</v>
      </c>
      <c r="EJ30" s="8">
        <v>112.19999999999999</v>
      </c>
      <c r="EK30" s="8"/>
      <c r="EL30" s="8">
        <f t="shared" si="77"/>
        <v>112.19999999999999</v>
      </c>
      <c r="EM30" s="8">
        <f t="shared" si="103"/>
        <v>62963.3</v>
      </c>
      <c r="EN30" s="8">
        <f t="shared" si="104"/>
        <v>0</v>
      </c>
      <c r="EO30" s="8">
        <f t="shared" si="105"/>
        <v>62963.3</v>
      </c>
      <c r="EP30" s="8">
        <v>62963.3</v>
      </c>
      <c r="EQ30" s="8">
        <v>0</v>
      </c>
      <c r="ER30" s="8">
        <v>62963.3</v>
      </c>
      <c r="ES30" s="8">
        <f t="shared" si="97"/>
        <v>644.29999999999995</v>
      </c>
      <c r="ET30" s="8">
        <f t="shared" si="78"/>
        <v>0</v>
      </c>
      <c r="EU30" s="8">
        <f t="shared" si="79"/>
        <v>644.29999999999995</v>
      </c>
      <c r="EV30" s="8">
        <f t="shared" si="80"/>
        <v>5127.9000000000005</v>
      </c>
      <c r="EW30" s="8">
        <f t="shared" si="11"/>
        <v>0</v>
      </c>
      <c r="EX30" s="8">
        <f t="shared" si="81"/>
        <v>5127.9000000000005</v>
      </c>
      <c r="EY30" s="8">
        <v>5127.9000000000005</v>
      </c>
      <c r="EZ30" s="8"/>
      <c r="FA30" s="8">
        <f t="shared" si="82"/>
        <v>5127.9000000000005</v>
      </c>
      <c r="FB30" s="8">
        <v>644.29999999999995</v>
      </c>
      <c r="FC30" s="8">
        <v>0</v>
      </c>
      <c r="FD30" s="8">
        <v>644.29999999999995</v>
      </c>
      <c r="FE30" s="8">
        <f t="shared" si="101"/>
        <v>3204</v>
      </c>
      <c r="FF30" s="8">
        <f t="shared" si="83"/>
        <v>0</v>
      </c>
      <c r="FG30" s="8">
        <f t="shared" si="84"/>
        <v>3204</v>
      </c>
      <c r="FH30" s="8">
        <v>3204</v>
      </c>
      <c r="FI30" s="8"/>
      <c r="FJ30" s="8">
        <f t="shared" si="102"/>
        <v>3204</v>
      </c>
      <c r="FK30" s="8">
        <f t="shared" si="85"/>
        <v>1378759.3000000003</v>
      </c>
      <c r="FL30" s="8">
        <f t="shared" si="86"/>
        <v>4721.3999999999996</v>
      </c>
      <c r="FM30" s="8">
        <f t="shared" si="87"/>
        <v>1383480.7000000002</v>
      </c>
      <c r="FN30" s="8">
        <f t="shared" si="88"/>
        <v>1370392.0000000002</v>
      </c>
      <c r="FO30" s="8">
        <f t="shared" si="89"/>
        <v>4721.3999999999996</v>
      </c>
      <c r="FP30" s="8">
        <f t="shared" si="90"/>
        <v>1375113.4000000001</v>
      </c>
      <c r="FQ30" s="8">
        <f t="shared" si="98"/>
        <v>8367.2999999999993</v>
      </c>
      <c r="FR30" s="8">
        <f t="shared" si="91"/>
        <v>0</v>
      </c>
      <c r="FS30" s="8">
        <f t="shared" si="92"/>
        <v>8367.2999999999993</v>
      </c>
    </row>
    <row r="31" spans="1:175" ht="12.75" customHeight="1" x14ac:dyDescent="0.2">
      <c r="A31" s="24" t="s">
        <v>1</v>
      </c>
      <c r="B31" s="61"/>
      <c r="C31" s="61"/>
      <c r="D31" s="61"/>
      <c r="E31" s="61"/>
      <c r="F31" s="61"/>
      <c r="G31" s="61"/>
      <c r="H31" s="8">
        <f t="shared" si="14"/>
        <v>8300.4</v>
      </c>
      <c r="I31" s="8">
        <f t="shared" si="15"/>
        <v>0</v>
      </c>
      <c r="J31" s="8">
        <f t="shared" si="16"/>
        <v>8300.4</v>
      </c>
      <c r="K31" s="8">
        <v>8300.4</v>
      </c>
      <c r="L31" s="8">
        <v>0</v>
      </c>
      <c r="M31" s="8">
        <f t="shared" si="17"/>
        <v>8300.4</v>
      </c>
      <c r="N31" s="8">
        <f t="shared" si="100"/>
        <v>1299955.4000000001</v>
      </c>
      <c r="O31" s="8">
        <f t="shared" si="18"/>
        <v>0</v>
      </c>
      <c r="P31" s="8">
        <f t="shared" si="19"/>
        <v>1299955.4000000001</v>
      </c>
      <c r="Q31" s="8">
        <v>1229035.5000000002</v>
      </c>
      <c r="R31" s="8">
        <v>0</v>
      </c>
      <c r="S31" s="8">
        <f t="shared" si="20"/>
        <v>1229035.5000000002</v>
      </c>
      <c r="T31" s="8">
        <v>39069</v>
      </c>
      <c r="U31" s="8">
        <v>0</v>
      </c>
      <c r="V31" s="8">
        <f t="shared" si="21"/>
        <v>39069</v>
      </c>
      <c r="W31" s="8">
        <v>23633</v>
      </c>
      <c r="X31" s="25">
        <v>0</v>
      </c>
      <c r="Y31" s="8">
        <f t="shared" si="22"/>
        <v>23633</v>
      </c>
      <c r="Z31" s="8">
        <v>8217.9</v>
      </c>
      <c r="AA31" s="25">
        <v>0</v>
      </c>
      <c r="AB31" s="8">
        <f t="shared" si="23"/>
        <v>8217.9</v>
      </c>
      <c r="AC31" s="8">
        <f t="shared" si="99"/>
        <v>78529.8</v>
      </c>
      <c r="AD31" s="8">
        <f t="shared" si="25"/>
        <v>0</v>
      </c>
      <c r="AE31" s="8">
        <f t="shared" si="26"/>
        <v>78529.8</v>
      </c>
      <c r="AF31" s="8">
        <v>0</v>
      </c>
      <c r="AG31" s="8">
        <f t="shared" si="27"/>
        <v>0</v>
      </c>
      <c r="AH31" s="8">
        <f t="shared" si="28"/>
        <v>0</v>
      </c>
      <c r="AI31" s="8">
        <v>35914.6</v>
      </c>
      <c r="AJ31" s="8">
        <v>0</v>
      </c>
      <c r="AK31" s="8">
        <v>35914.6</v>
      </c>
      <c r="AL31" s="8">
        <v>15266.800000000001</v>
      </c>
      <c r="AM31" s="8"/>
      <c r="AN31" s="8">
        <f t="shared" si="29"/>
        <v>15266.800000000001</v>
      </c>
      <c r="AO31" s="8">
        <v>12280.800000000001</v>
      </c>
      <c r="AP31" s="8"/>
      <c r="AQ31" s="8">
        <f t="shared" si="30"/>
        <v>12280.800000000001</v>
      </c>
      <c r="AR31" s="8">
        <v>120.5</v>
      </c>
      <c r="AS31" s="8"/>
      <c r="AT31" s="8">
        <f t="shared" si="31"/>
        <v>120.5</v>
      </c>
      <c r="AU31" s="26">
        <v>14947.1</v>
      </c>
      <c r="AV31" s="8">
        <v>0</v>
      </c>
      <c r="AW31" s="26">
        <f t="shared" si="32"/>
        <v>14947.1</v>
      </c>
      <c r="AX31" s="27">
        <v>0</v>
      </c>
      <c r="AY31" s="8">
        <v>0</v>
      </c>
      <c r="AZ31" s="8">
        <v>0</v>
      </c>
      <c r="BA31" s="8">
        <v>0</v>
      </c>
      <c r="BB31" s="8">
        <v>0</v>
      </c>
      <c r="BC31" s="8">
        <v>0</v>
      </c>
      <c r="BD31" s="8">
        <f t="shared" si="33"/>
        <v>177.8</v>
      </c>
      <c r="BE31" s="8">
        <f t="shared" si="34"/>
        <v>0</v>
      </c>
      <c r="BF31" s="8">
        <f t="shared" si="35"/>
        <v>177.8</v>
      </c>
      <c r="BG31" s="8">
        <v>177.8</v>
      </c>
      <c r="BH31" s="8">
        <v>0</v>
      </c>
      <c r="BI31" s="8">
        <v>177.8</v>
      </c>
      <c r="BJ31" s="8">
        <f t="shared" si="36"/>
        <v>3299.6000000000004</v>
      </c>
      <c r="BK31" s="8">
        <f t="shared" si="37"/>
        <v>0</v>
      </c>
      <c r="BL31" s="8">
        <f t="shared" si="38"/>
        <v>3299.6000000000004</v>
      </c>
      <c r="BM31" s="8">
        <v>3299.6000000000004</v>
      </c>
      <c r="BN31" s="8">
        <v>0</v>
      </c>
      <c r="BO31" s="8">
        <f t="shared" si="39"/>
        <v>3299.6000000000004</v>
      </c>
      <c r="BP31" s="8">
        <f t="shared" si="40"/>
        <v>78893.3</v>
      </c>
      <c r="BQ31" s="8">
        <f t="shared" si="41"/>
        <v>0</v>
      </c>
      <c r="BR31" s="8">
        <f t="shared" si="42"/>
        <v>78893.3</v>
      </c>
      <c r="BS31" s="8">
        <v>800</v>
      </c>
      <c r="BT31" s="8">
        <v>0</v>
      </c>
      <c r="BU31" s="8">
        <f t="shared" si="43"/>
        <v>800</v>
      </c>
      <c r="BV31" s="8">
        <v>67000</v>
      </c>
      <c r="BW31" s="8">
        <v>0</v>
      </c>
      <c r="BX31" s="8">
        <f t="shared" si="44"/>
        <v>67000</v>
      </c>
      <c r="BY31" s="8">
        <v>0</v>
      </c>
      <c r="BZ31" s="8"/>
      <c r="CA31" s="8">
        <f t="shared" si="45"/>
        <v>0</v>
      </c>
      <c r="CB31" s="8">
        <v>2700</v>
      </c>
      <c r="CC31" s="8">
        <v>-971.8</v>
      </c>
      <c r="CD31" s="8">
        <f t="shared" si="46"/>
        <v>1728.2</v>
      </c>
      <c r="CE31" s="8">
        <v>5700</v>
      </c>
      <c r="CF31" s="8">
        <v>0</v>
      </c>
      <c r="CG31" s="8">
        <f t="shared" si="47"/>
        <v>5700</v>
      </c>
      <c r="CH31" s="8">
        <v>2200</v>
      </c>
      <c r="CI31" s="8">
        <v>971.8</v>
      </c>
      <c r="CJ31" s="8">
        <f t="shared" si="48"/>
        <v>3171.8</v>
      </c>
      <c r="CK31" s="8">
        <v>493.3</v>
      </c>
      <c r="CL31" s="8"/>
      <c r="CM31" s="8">
        <f t="shared" si="49"/>
        <v>493.3</v>
      </c>
      <c r="CN31" s="8">
        <f t="shared" si="50"/>
        <v>468</v>
      </c>
      <c r="CO31" s="8">
        <f t="shared" si="51"/>
        <v>0</v>
      </c>
      <c r="CP31" s="8">
        <f t="shared" si="52"/>
        <v>468</v>
      </c>
      <c r="CQ31" s="8">
        <v>468</v>
      </c>
      <c r="CR31" s="8"/>
      <c r="CS31" s="8">
        <f t="shared" si="106"/>
        <v>468</v>
      </c>
      <c r="CT31" s="8">
        <f t="shared" si="53"/>
        <v>29.9</v>
      </c>
      <c r="CU31" s="8">
        <f t="shared" si="54"/>
        <v>0</v>
      </c>
      <c r="CV31" s="8">
        <f t="shared" si="55"/>
        <v>29.9</v>
      </c>
      <c r="CW31" s="8">
        <f t="shared" si="56"/>
        <v>12604.1</v>
      </c>
      <c r="CX31" s="8">
        <f t="shared" ref="CX31" si="107">DA31+DD31+DG31</f>
        <v>0</v>
      </c>
      <c r="CY31" s="8">
        <f t="shared" si="58"/>
        <v>12604.1</v>
      </c>
      <c r="CZ31" s="8">
        <v>0</v>
      </c>
      <c r="DA31" s="31"/>
      <c r="DB31" s="8">
        <f t="shared" si="59"/>
        <v>0</v>
      </c>
      <c r="DC31" s="8">
        <v>10923.5</v>
      </c>
      <c r="DD31" s="8"/>
      <c r="DE31" s="8">
        <f t="shared" ref="DE31" si="108">DC31+DD31</f>
        <v>10923.5</v>
      </c>
      <c r="DF31" s="8">
        <v>1680.6</v>
      </c>
      <c r="DG31" s="8"/>
      <c r="DH31" s="8">
        <f t="shared" ref="DH31" si="109">DF31+DG31</f>
        <v>1680.6</v>
      </c>
      <c r="DI31" s="8">
        <v>0</v>
      </c>
      <c r="DJ31" s="33"/>
      <c r="DK31" s="8">
        <f t="shared" si="62"/>
        <v>0</v>
      </c>
      <c r="DL31" s="8">
        <v>29.9</v>
      </c>
      <c r="DM31" s="8"/>
      <c r="DN31" s="8">
        <f t="shared" si="63"/>
        <v>29.9</v>
      </c>
      <c r="DO31" s="8">
        <f t="shared" si="64"/>
        <v>465.09999999999997</v>
      </c>
      <c r="DP31" s="8">
        <f t="shared" si="65"/>
        <v>-184.1</v>
      </c>
      <c r="DQ31" s="8">
        <f t="shared" si="66"/>
        <v>281</v>
      </c>
      <c r="DR31" s="8">
        <v>465.09999999999997</v>
      </c>
      <c r="DS31" s="8">
        <v>-184.1</v>
      </c>
      <c r="DT31" s="8">
        <f t="shared" si="67"/>
        <v>281</v>
      </c>
      <c r="DU31" s="8">
        <f t="shared" si="68"/>
        <v>1617.1000000000001</v>
      </c>
      <c r="DV31" s="8">
        <f t="shared" si="69"/>
        <v>0</v>
      </c>
      <c r="DW31" s="8">
        <f t="shared" si="96"/>
        <v>1617.1000000000001</v>
      </c>
      <c r="DX31" s="8">
        <f t="shared" si="70"/>
        <v>35.4</v>
      </c>
      <c r="DY31" s="8">
        <f t="shared" si="71"/>
        <v>0</v>
      </c>
      <c r="DZ31" s="8">
        <f t="shared" si="72"/>
        <v>35.4</v>
      </c>
      <c r="EA31" s="8">
        <v>1617.1000000000001</v>
      </c>
      <c r="EB31" s="8"/>
      <c r="EC31" s="8">
        <f t="shared" si="73"/>
        <v>1617.1000000000001</v>
      </c>
      <c r="ED31" s="8">
        <v>35.4</v>
      </c>
      <c r="EE31" s="8">
        <v>0</v>
      </c>
      <c r="EF31" s="8">
        <v>35.4</v>
      </c>
      <c r="EG31" s="8">
        <f t="shared" si="74"/>
        <v>112.19999999999999</v>
      </c>
      <c r="EH31" s="8">
        <f t="shared" si="75"/>
        <v>0</v>
      </c>
      <c r="EI31" s="8">
        <f t="shared" si="76"/>
        <v>112.19999999999999</v>
      </c>
      <c r="EJ31" s="8">
        <v>112.19999999999999</v>
      </c>
      <c r="EK31" s="8"/>
      <c r="EL31" s="8">
        <f t="shared" si="77"/>
        <v>112.19999999999999</v>
      </c>
      <c r="EM31" s="8">
        <f t="shared" si="103"/>
        <v>78749.8</v>
      </c>
      <c r="EN31" s="8">
        <f t="shared" si="104"/>
        <v>0</v>
      </c>
      <c r="EO31" s="8">
        <f t="shared" si="105"/>
        <v>78749.8</v>
      </c>
      <c r="EP31" s="8">
        <v>78749.8</v>
      </c>
      <c r="EQ31" s="8">
        <v>0</v>
      </c>
      <c r="ER31" s="8">
        <v>78749.8</v>
      </c>
      <c r="ES31" s="8">
        <f t="shared" si="97"/>
        <v>709.6</v>
      </c>
      <c r="ET31" s="8">
        <f t="shared" si="78"/>
        <v>0</v>
      </c>
      <c r="EU31" s="8">
        <f t="shared" si="79"/>
        <v>709.6</v>
      </c>
      <c r="EV31" s="8">
        <f t="shared" si="80"/>
        <v>5551.4</v>
      </c>
      <c r="EW31" s="8">
        <f t="shared" si="11"/>
        <v>0</v>
      </c>
      <c r="EX31" s="8">
        <f t="shared" si="81"/>
        <v>5551.4</v>
      </c>
      <c r="EY31" s="8">
        <v>5551.4</v>
      </c>
      <c r="EZ31" s="8"/>
      <c r="FA31" s="8">
        <f t="shared" si="82"/>
        <v>5551.4</v>
      </c>
      <c r="FB31" s="8">
        <v>709.6</v>
      </c>
      <c r="FC31" s="8">
        <v>0</v>
      </c>
      <c r="FD31" s="8">
        <v>709.6</v>
      </c>
      <c r="FE31" s="8">
        <f t="shared" si="101"/>
        <v>4174.5</v>
      </c>
      <c r="FF31" s="8">
        <f t="shared" si="83"/>
        <v>0</v>
      </c>
      <c r="FG31" s="8">
        <f t="shared" si="84"/>
        <v>4174.5</v>
      </c>
      <c r="FH31" s="8">
        <v>4174.5</v>
      </c>
      <c r="FI31" s="8"/>
      <c r="FJ31" s="8">
        <f t="shared" si="102"/>
        <v>4174.5</v>
      </c>
      <c r="FK31" s="8">
        <f t="shared" si="85"/>
        <v>1573673.4000000004</v>
      </c>
      <c r="FL31" s="8">
        <f t="shared" si="86"/>
        <v>-184.1</v>
      </c>
      <c r="FM31" s="8">
        <f t="shared" si="87"/>
        <v>1573489.3000000003</v>
      </c>
      <c r="FN31" s="8">
        <f t="shared" si="88"/>
        <v>1551308.0000000005</v>
      </c>
      <c r="FO31" s="8">
        <f t="shared" si="89"/>
        <v>-184.1</v>
      </c>
      <c r="FP31" s="8">
        <f t="shared" si="90"/>
        <v>1551123.9000000004</v>
      </c>
      <c r="FQ31" s="8">
        <f t="shared" si="98"/>
        <v>22365.4</v>
      </c>
      <c r="FR31" s="8">
        <f t="shared" si="91"/>
        <v>0</v>
      </c>
      <c r="FS31" s="8">
        <f t="shared" si="92"/>
        <v>22365.4</v>
      </c>
    </row>
    <row r="32" spans="1:175" ht="12.75" customHeight="1" x14ac:dyDescent="0.2">
      <c r="A32" s="9" t="s">
        <v>0</v>
      </c>
      <c r="B32" s="9"/>
      <c r="C32" s="5"/>
      <c r="D32" s="5"/>
      <c r="E32" s="5"/>
      <c r="F32" s="5"/>
      <c r="G32" s="5"/>
      <c r="H32" s="10">
        <f>SUM(H10:H31)</f>
        <v>61344.1</v>
      </c>
      <c r="I32" s="10">
        <f t="shared" ref="I32:BW32" si="110">SUM(I10:I31)</f>
        <v>-6069.0000000000009</v>
      </c>
      <c r="J32" s="10">
        <f t="shared" si="110"/>
        <v>55275.100000000006</v>
      </c>
      <c r="K32" s="10">
        <f t="shared" si="110"/>
        <v>61344.1</v>
      </c>
      <c r="L32" s="10">
        <f t="shared" si="110"/>
        <v>-6069.0000000000009</v>
      </c>
      <c r="M32" s="10">
        <f t="shared" si="110"/>
        <v>55275.100000000006</v>
      </c>
      <c r="N32" s="10">
        <f t="shared" si="110"/>
        <v>46677104.299999997</v>
      </c>
      <c r="O32" s="10">
        <f t="shared" si="110"/>
        <v>318276.50000000006</v>
      </c>
      <c r="P32" s="10">
        <f t="shared" si="110"/>
        <v>46995380.799999997</v>
      </c>
      <c r="Q32" s="10">
        <f t="shared" si="110"/>
        <v>43735905.100000009</v>
      </c>
      <c r="R32" s="10">
        <f t="shared" si="110"/>
        <v>334760.90000000002</v>
      </c>
      <c r="S32" s="10">
        <f t="shared" si="110"/>
        <v>44070666.000000015</v>
      </c>
      <c r="T32" s="10">
        <f t="shared" si="110"/>
        <v>1493999.7</v>
      </c>
      <c r="U32" s="10">
        <f t="shared" si="110"/>
        <v>4726.7999999999993</v>
      </c>
      <c r="V32" s="10">
        <f t="shared" si="110"/>
        <v>1498726.5</v>
      </c>
      <c r="W32" s="10">
        <f t="shared" si="110"/>
        <v>1049263.3999999999</v>
      </c>
      <c r="X32" s="10">
        <f t="shared" si="110"/>
        <v>-21106.2</v>
      </c>
      <c r="Y32" s="10">
        <f t="shared" si="110"/>
        <v>1028157.2000000001</v>
      </c>
      <c r="Z32" s="10">
        <f t="shared" si="110"/>
        <v>397936.1</v>
      </c>
      <c r="AA32" s="10">
        <f t="shared" si="110"/>
        <v>-105</v>
      </c>
      <c r="AB32" s="10">
        <f t="shared" si="110"/>
        <v>397831.1</v>
      </c>
      <c r="AC32" s="10">
        <f t="shared" si="110"/>
        <v>2464690.6000000006</v>
      </c>
      <c r="AD32" s="10">
        <f t="shared" si="110"/>
        <v>18240.600000000002</v>
      </c>
      <c r="AE32" s="10">
        <f t="shared" si="110"/>
        <v>2482931.2000000007</v>
      </c>
      <c r="AF32" s="10">
        <f t="shared" si="110"/>
        <v>5783.1</v>
      </c>
      <c r="AG32" s="10">
        <f t="shared" si="110"/>
        <v>0</v>
      </c>
      <c r="AH32" s="10">
        <f t="shared" si="110"/>
        <v>5783.1</v>
      </c>
      <c r="AI32" s="10">
        <f t="shared" si="110"/>
        <v>1085877.1000000001</v>
      </c>
      <c r="AJ32" s="10">
        <f t="shared" si="110"/>
        <v>0</v>
      </c>
      <c r="AK32" s="10">
        <f t="shared" si="110"/>
        <v>1085877.1000000001</v>
      </c>
      <c r="AL32" s="10">
        <f t="shared" si="110"/>
        <v>518369</v>
      </c>
      <c r="AM32" s="10">
        <f t="shared" si="110"/>
        <v>0</v>
      </c>
      <c r="AN32" s="10">
        <f t="shared" si="110"/>
        <v>518369</v>
      </c>
      <c r="AO32" s="10">
        <f t="shared" si="110"/>
        <v>209693.00000000003</v>
      </c>
      <c r="AP32" s="10">
        <f t="shared" si="110"/>
        <v>0</v>
      </c>
      <c r="AQ32" s="10">
        <f t="shared" si="110"/>
        <v>209693.00000000003</v>
      </c>
      <c r="AR32" s="10">
        <f t="shared" si="110"/>
        <v>5943.0999999999995</v>
      </c>
      <c r="AS32" s="10">
        <f t="shared" si="110"/>
        <v>0</v>
      </c>
      <c r="AT32" s="10">
        <f t="shared" si="110"/>
        <v>5943.0999999999995</v>
      </c>
      <c r="AU32" s="10">
        <f t="shared" si="110"/>
        <v>631314.5</v>
      </c>
      <c r="AV32" s="10">
        <f t="shared" si="110"/>
        <v>18240.600000000002</v>
      </c>
      <c r="AW32" s="10">
        <f t="shared" si="110"/>
        <v>649555.1</v>
      </c>
      <c r="AX32" s="10">
        <f t="shared" si="110"/>
        <v>13493.9</v>
      </c>
      <c r="AY32" s="10">
        <f t="shared" si="110"/>
        <v>0</v>
      </c>
      <c r="AZ32" s="10">
        <f t="shared" si="110"/>
        <v>13493.9</v>
      </c>
      <c r="BA32" s="10">
        <f t="shared" si="110"/>
        <v>5783.1</v>
      </c>
      <c r="BB32" s="10">
        <f t="shared" si="110"/>
        <v>0</v>
      </c>
      <c r="BC32" s="10">
        <f t="shared" si="110"/>
        <v>5783.1</v>
      </c>
      <c r="BD32" s="10">
        <f t="shared" si="110"/>
        <v>7153.6000000000013</v>
      </c>
      <c r="BE32" s="10">
        <f t="shared" si="110"/>
        <v>0</v>
      </c>
      <c r="BF32" s="10">
        <f t="shared" si="110"/>
        <v>7153.6000000000013</v>
      </c>
      <c r="BG32" s="10">
        <f t="shared" si="110"/>
        <v>7153.6000000000013</v>
      </c>
      <c r="BH32" s="10">
        <f t="shared" si="110"/>
        <v>0</v>
      </c>
      <c r="BI32" s="10">
        <f t="shared" si="110"/>
        <v>7153.6000000000013</v>
      </c>
      <c r="BJ32" s="10">
        <f t="shared" si="110"/>
        <v>63911.899999999994</v>
      </c>
      <c r="BK32" s="10">
        <f t="shared" si="110"/>
        <v>378</v>
      </c>
      <c r="BL32" s="10">
        <f t="shared" si="110"/>
        <v>64289.899999999994</v>
      </c>
      <c r="BM32" s="10">
        <f t="shared" si="110"/>
        <v>63911.899999999994</v>
      </c>
      <c r="BN32" s="10">
        <f t="shared" si="110"/>
        <v>378</v>
      </c>
      <c r="BO32" s="10">
        <f t="shared" si="110"/>
        <v>64289.899999999994</v>
      </c>
      <c r="BP32" s="10">
        <f t="shared" si="110"/>
        <v>1421493.5000000002</v>
      </c>
      <c r="BQ32" s="10">
        <f t="shared" si="110"/>
        <v>0</v>
      </c>
      <c r="BR32" s="10">
        <f t="shared" si="110"/>
        <v>1421493.5</v>
      </c>
      <c r="BS32" s="10">
        <f t="shared" si="110"/>
        <v>52084.7</v>
      </c>
      <c r="BT32" s="10">
        <f t="shared" si="110"/>
        <v>-124.3</v>
      </c>
      <c r="BU32" s="10">
        <f t="shared" si="110"/>
        <v>51960.4</v>
      </c>
      <c r="BV32" s="10">
        <f t="shared" si="110"/>
        <v>1069397</v>
      </c>
      <c r="BW32" s="10">
        <f t="shared" si="110"/>
        <v>33249.599999999999</v>
      </c>
      <c r="BX32" s="10">
        <f t="shared" ref="BX32:EL32" si="111">SUM(BX10:BX31)</f>
        <v>1102646.6000000001</v>
      </c>
      <c r="BY32" s="10">
        <f t="shared" si="111"/>
        <v>21820</v>
      </c>
      <c r="BZ32" s="10">
        <f t="shared" si="111"/>
        <v>0</v>
      </c>
      <c r="CA32" s="10">
        <f t="shared" si="111"/>
        <v>21820</v>
      </c>
      <c r="CB32" s="10">
        <f t="shared" si="111"/>
        <v>87603.7</v>
      </c>
      <c r="CC32" s="10">
        <f t="shared" si="111"/>
        <v>-9097.1</v>
      </c>
      <c r="CD32" s="10">
        <f t="shared" si="111"/>
        <v>78506.599999999991</v>
      </c>
      <c r="CE32" s="10">
        <f t="shared" si="111"/>
        <v>162616.5</v>
      </c>
      <c r="CF32" s="10">
        <f t="shared" si="111"/>
        <v>-25000</v>
      </c>
      <c r="CG32" s="10">
        <f t="shared" si="111"/>
        <v>137616.5</v>
      </c>
      <c r="CH32" s="10">
        <f t="shared" si="111"/>
        <v>16170</v>
      </c>
      <c r="CI32" s="10">
        <f t="shared" si="111"/>
        <v>971.8</v>
      </c>
      <c r="CJ32" s="10">
        <f t="shared" si="111"/>
        <v>17141.8</v>
      </c>
      <c r="CK32" s="10">
        <f t="shared" si="111"/>
        <v>11801.599999999997</v>
      </c>
      <c r="CL32" s="10">
        <f t="shared" si="111"/>
        <v>0</v>
      </c>
      <c r="CM32" s="10">
        <f t="shared" si="111"/>
        <v>11801.599999999997</v>
      </c>
      <c r="CN32" s="10">
        <f t="shared" si="111"/>
        <v>35286.500000000007</v>
      </c>
      <c r="CO32" s="10">
        <f t="shared" si="111"/>
        <v>0</v>
      </c>
      <c r="CP32" s="10">
        <f t="shared" si="111"/>
        <v>35286.500000000007</v>
      </c>
      <c r="CQ32" s="10">
        <f t="shared" si="111"/>
        <v>35286.500000000007</v>
      </c>
      <c r="CR32" s="10">
        <f t="shared" si="111"/>
        <v>0</v>
      </c>
      <c r="CS32" s="10">
        <f t="shared" si="111"/>
        <v>35286.500000000007</v>
      </c>
      <c r="CT32" s="10">
        <f t="shared" si="111"/>
        <v>2924.2000000000007</v>
      </c>
      <c r="CU32" s="10">
        <f t="shared" si="111"/>
        <v>0</v>
      </c>
      <c r="CV32" s="10">
        <f t="shared" si="111"/>
        <v>2924.2000000000007</v>
      </c>
      <c r="CW32" s="10">
        <f t="shared" si="111"/>
        <v>131426.79999999999</v>
      </c>
      <c r="CX32" s="10">
        <f t="shared" si="111"/>
        <v>0</v>
      </c>
      <c r="CY32" s="10">
        <f t="shared" si="111"/>
        <v>131426.79999999999</v>
      </c>
      <c r="CZ32" s="10">
        <f t="shared" si="111"/>
        <v>8198.4</v>
      </c>
      <c r="DA32" s="32">
        <v>0</v>
      </c>
      <c r="DB32" s="10">
        <f t="shared" si="111"/>
        <v>8198.4</v>
      </c>
      <c r="DC32" s="10">
        <f t="shared" si="111"/>
        <v>92742.799999999988</v>
      </c>
      <c r="DD32" s="10">
        <f t="shared" si="111"/>
        <v>0</v>
      </c>
      <c r="DE32" s="10">
        <f t="shared" si="111"/>
        <v>92742.799999999988</v>
      </c>
      <c r="DF32" s="10">
        <f t="shared" si="111"/>
        <v>30485.599999999999</v>
      </c>
      <c r="DG32" s="10">
        <f t="shared" si="111"/>
        <v>0</v>
      </c>
      <c r="DH32" s="10">
        <f t="shared" si="111"/>
        <v>30485.599999999999</v>
      </c>
      <c r="DI32" s="10">
        <f t="shared" si="111"/>
        <v>2422.1999999999998</v>
      </c>
      <c r="DJ32" s="10">
        <f t="shared" si="111"/>
        <v>0</v>
      </c>
      <c r="DK32" s="10">
        <f t="shared" si="111"/>
        <v>2422.1999999999998</v>
      </c>
      <c r="DL32" s="10">
        <f t="shared" si="111"/>
        <v>501.99999999999994</v>
      </c>
      <c r="DM32" s="10">
        <f t="shared" si="111"/>
        <v>0</v>
      </c>
      <c r="DN32" s="10">
        <f t="shared" si="111"/>
        <v>501.99999999999994</v>
      </c>
      <c r="DO32" s="10">
        <f t="shared" si="111"/>
        <v>803861.5</v>
      </c>
      <c r="DP32" s="10">
        <f t="shared" si="111"/>
        <v>-447.69999999999857</v>
      </c>
      <c r="DQ32" s="10">
        <f t="shared" si="111"/>
        <v>803413.8</v>
      </c>
      <c r="DR32" s="10">
        <f t="shared" si="111"/>
        <v>803861.5</v>
      </c>
      <c r="DS32" s="10">
        <f t="shared" si="111"/>
        <v>-447.69999999999857</v>
      </c>
      <c r="DT32" s="10">
        <f t="shared" si="111"/>
        <v>803413.8</v>
      </c>
      <c r="DU32" s="10">
        <f t="shared" si="111"/>
        <v>53128.099999999984</v>
      </c>
      <c r="DV32" s="10">
        <f t="shared" si="111"/>
        <v>0</v>
      </c>
      <c r="DW32" s="10">
        <f t="shared" si="111"/>
        <v>53128.099999999984</v>
      </c>
      <c r="DX32" s="10">
        <f t="shared" si="111"/>
        <v>1981.9000000000005</v>
      </c>
      <c r="DY32" s="10">
        <f t="shared" si="111"/>
        <v>0</v>
      </c>
      <c r="DZ32" s="10">
        <f t="shared" si="111"/>
        <v>1981.9000000000005</v>
      </c>
      <c r="EA32" s="10">
        <f t="shared" si="111"/>
        <v>53128.099999999984</v>
      </c>
      <c r="EB32" s="10">
        <f t="shared" si="111"/>
        <v>0</v>
      </c>
      <c r="EC32" s="10">
        <f t="shared" si="111"/>
        <v>53128.099999999984</v>
      </c>
      <c r="ED32" s="10">
        <f t="shared" si="111"/>
        <v>1981.9000000000005</v>
      </c>
      <c r="EE32" s="10">
        <f t="shared" si="111"/>
        <v>0</v>
      </c>
      <c r="EF32" s="10">
        <f t="shared" si="111"/>
        <v>1981.9000000000005</v>
      </c>
      <c r="EG32" s="10">
        <f t="shared" si="111"/>
        <v>3119.1999999999989</v>
      </c>
      <c r="EH32" s="10">
        <f t="shared" si="111"/>
        <v>0</v>
      </c>
      <c r="EI32" s="10">
        <f t="shared" si="111"/>
        <v>3119.1999999999989</v>
      </c>
      <c r="EJ32" s="10">
        <f t="shared" si="111"/>
        <v>3119.1999999999989</v>
      </c>
      <c r="EK32" s="10">
        <f t="shared" si="111"/>
        <v>0</v>
      </c>
      <c r="EL32" s="10">
        <f t="shared" si="111"/>
        <v>3119.1999999999989</v>
      </c>
      <c r="EM32" s="10">
        <f t="shared" ref="EM32:FS32" si="112">SUM(EM10:EM31)</f>
        <v>670717.30000000005</v>
      </c>
      <c r="EN32" s="10">
        <f t="shared" si="112"/>
        <v>0</v>
      </c>
      <c r="EO32" s="10">
        <f t="shared" si="112"/>
        <v>670717.30000000005</v>
      </c>
      <c r="EP32" s="10">
        <f t="shared" si="112"/>
        <v>670717.30000000005</v>
      </c>
      <c r="EQ32" s="10">
        <f t="shared" si="112"/>
        <v>0</v>
      </c>
      <c r="ER32" s="10">
        <f t="shared" si="112"/>
        <v>670717.30000000005</v>
      </c>
      <c r="ES32" s="10">
        <f t="shared" si="112"/>
        <v>22506.799999999996</v>
      </c>
      <c r="ET32" s="10">
        <f t="shared" si="112"/>
        <v>0</v>
      </c>
      <c r="EU32" s="10">
        <f t="shared" si="112"/>
        <v>22506.799999999996</v>
      </c>
      <c r="EV32" s="10">
        <f t="shared" si="112"/>
        <v>183139.4</v>
      </c>
      <c r="EW32" s="10">
        <f t="shared" si="112"/>
        <v>0</v>
      </c>
      <c r="EX32" s="10">
        <f t="shared" si="112"/>
        <v>183139.4</v>
      </c>
      <c r="EY32" s="10">
        <f t="shared" si="112"/>
        <v>183139.4</v>
      </c>
      <c r="EZ32" s="10">
        <f t="shared" si="112"/>
        <v>0</v>
      </c>
      <c r="FA32" s="10">
        <f t="shared" si="112"/>
        <v>183139.4</v>
      </c>
      <c r="FB32" s="10">
        <f t="shared" si="112"/>
        <v>22506.799999999996</v>
      </c>
      <c r="FC32" s="10">
        <f t="shared" si="112"/>
        <v>0</v>
      </c>
      <c r="FD32" s="10">
        <f t="shared" si="112"/>
        <v>22506.799999999996</v>
      </c>
      <c r="FE32" s="10">
        <f t="shared" si="112"/>
        <v>47476.2</v>
      </c>
      <c r="FF32" s="10">
        <f t="shared" si="112"/>
        <v>0</v>
      </c>
      <c r="FG32" s="10">
        <f t="shared" si="112"/>
        <v>47476.2</v>
      </c>
      <c r="FH32" s="10">
        <f t="shared" si="112"/>
        <v>47476.2</v>
      </c>
      <c r="FI32" s="10">
        <f t="shared" si="112"/>
        <v>0</v>
      </c>
      <c r="FJ32" s="10">
        <f t="shared" si="112"/>
        <v>47476.2</v>
      </c>
      <c r="FK32" s="10">
        <f t="shared" si="112"/>
        <v>52657048.999999985</v>
      </c>
      <c r="FL32" s="10">
        <f t="shared" si="112"/>
        <v>330378.40000000008</v>
      </c>
      <c r="FM32" s="10">
        <f t="shared" si="112"/>
        <v>52987427.400000006</v>
      </c>
      <c r="FN32" s="10">
        <f t="shared" si="112"/>
        <v>52287241.599999994</v>
      </c>
      <c r="FO32" s="10">
        <f t="shared" si="112"/>
        <v>330378.40000000008</v>
      </c>
      <c r="FP32" s="10">
        <f t="shared" si="112"/>
        <v>52617620.000000007</v>
      </c>
      <c r="FQ32" s="10">
        <f t="shared" si="112"/>
        <v>369807.4</v>
      </c>
      <c r="FR32" s="10">
        <f t="shared" si="112"/>
        <v>0</v>
      </c>
      <c r="FS32" s="10">
        <f t="shared" si="112"/>
        <v>369807.4</v>
      </c>
    </row>
    <row r="33" spans="1:175" s="21" customFormat="1" ht="75" customHeight="1" x14ac:dyDescent="0.25">
      <c r="A33" s="28" t="s">
        <v>149</v>
      </c>
      <c r="B33" s="29"/>
      <c r="C33" s="30"/>
      <c r="D33" s="30"/>
      <c r="E33" s="30"/>
      <c r="F33" s="30"/>
      <c r="G33" s="30"/>
      <c r="H33" s="40"/>
      <c r="I33" s="40"/>
      <c r="J33" s="40"/>
      <c r="K33" s="84" t="s">
        <v>157</v>
      </c>
      <c r="L33" s="85"/>
      <c r="M33" s="86"/>
      <c r="N33" s="41"/>
      <c r="O33" s="41"/>
      <c r="P33" s="41"/>
      <c r="Q33" s="66" t="s">
        <v>155</v>
      </c>
      <c r="R33" s="66"/>
      <c r="S33" s="66"/>
      <c r="T33" s="66" t="s">
        <v>158</v>
      </c>
      <c r="U33" s="79"/>
      <c r="V33" s="79"/>
      <c r="W33" s="66" t="s">
        <v>156</v>
      </c>
      <c r="X33" s="79"/>
      <c r="Y33" s="79"/>
      <c r="Z33" s="66" t="s">
        <v>160</v>
      </c>
      <c r="AA33" s="79"/>
      <c r="AB33" s="79"/>
      <c r="AC33" s="41"/>
      <c r="AD33" s="41"/>
      <c r="AE33" s="41"/>
      <c r="AF33" s="41"/>
      <c r="AG33" s="41"/>
      <c r="AH33" s="41"/>
      <c r="AI33" s="41"/>
      <c r="AJ33" s="41"/>
      <c r="AK33" s="41"/>
      <c r="AL33" s="67"/>
      <c r="AM33" s="67"/>
      <c r="AN33" s="67"/>
      <c r="AO33" s="67"/>
      <c r="AP33" s="67"/>
      <c r="AQ33" s="67"/>
      <c r="AR33" s="67"/>
      <c r="AS33" s="67"/>
      <c r="AT33" s="67"/>
      <c r="AU33" s="67" t="s">
        <v>159</v>
      </c>
      <c r="AV33" s="67"/>
      <c r="AW33" s="67"/>
      <c r="AX33" s="42"/>
      <c r="AY33" s="42"/>
      <c r="AZ33" s="42"/>
      <c r="BA33" s="42"/>
      <c r="BB33" s="41"/>
      <c r="BC33" s="41"/>
      <c r="BD33" s="41"/>
      <c r="BE33" s="41"/>
      <c r="BF33" s="41"/>
      <c r="BG33" s="41"/>
      <c r="BH33" s="41"/>
      <c r="BI33" s="41"/>
      <c r="BJ33" s="41"/>
      <c r="BK33" s="41"/>
      <c r="BL33" s="41"/>
      <c r="BM33" s="67" t="s">
        <v>154</v>
      </c>
      <c r="BN33" s="67"/>
      <c r="BO33" s="67"/>
      <c r="BP33" s="41"/>
      <c r="BQ33" s="41"/>
      <c r="BR33" s="41"/>
      <c r="BS33" s="67" t="s">
        <v>153</v>
      </c>
      <c r="BT33" s="67"/>
      <c r="BU33" s="67"/>
      <c r="BV33" s="81" t="s">
        <v>153</v>
      </c>
      <c r="BW33" s="81"/>
      <c r="BX33" s="81"/>
      <c r="BY33" s="81"/>
      <c r="BZ33" s="81"/>
      <c r="CA33" s="81"/>
      <c r="CB33" s="81"/>
      <c r="CC33" s="81"/>
      <c r="CD33" s="81"/>
      <c r="CE33" s="81"/>
      <c r="CF33" s="81"/>
      <c r="CG33" s="81"/>
      <c r="CH33" s="81"/>
      <c r="CI33" s="81"/>
      <c r="CJ33" s="81"/>
      <c r="CK33" s="67"/>
      <c r="CL33" s="68"/>
      <c r="CM33" s="68"/>
      <c r="CN33" s="82"/>
      <c r="CO33" s="83"/>
      <c r="CP33" s="83"/>
      <c r="CQ33" s="66"/>
      <c r="CR33" s="79"/>
      <c r="CS33" s="79"/>
      <c r="CT33" s="41"/>
      <c r="CU33" s="41"/>
      <c r="CV33" s="41"/>
      <c r="CW33" s="82"/>
      <c r="CX33" s="83"/>
      <c r="CY33" s="83"/>
      <c r="CZ33" s="66"/>
      <c r="DA33" s="66"/>
      <c r="DB33" s="66"/>
      <c r="DC33" s="66"/>
      <c r="DD33" s="66"/>
      <c r="DE33" s="66"/>
      <c r="DF33" s="66"/>
      <c r="DG33" s="66"/>
      <c r="DH33" s="66"/>
      <c r="DI33" s="66"/>
      <c r="DJ33" s="66"/>
      <c r="DK33" s="66"/>
      <c r="DL33" s="66"/>
      <c r="DM33" s="79"/>
      <c r="DN33" s="79"/>
      <c r="DO33" s="41"/>
      <c r="DP33" s="41"/>
      <c r="DQ33" s="41"/>
      <c r="DR33" s="89" t="s">
        <v>161</v>
      </c>
      <c r="DS33" s="90"/>
      <c r="DT33" s="91"/>
      <c r="DU33" s="41"/>
      <c r="DV33" s="41"/>
      <c r="DW33" s="41"/>
      <c r="DX33" s="41"/>
      <c r="DY33" s="41"/>
      <c r="DZ33" s="41"/>
      <c r="EA33" s="67"/>
      <c r="EB33" s="67"/>
      <c r="EC33" s="67"/>
      <c r="ED33" s="41"/>
      <c r="EE33" s="41"/>
      <c r="EF33" s="41"/>
      <c r="EG33" s="82"/>
      <c r="EH33" s="83"/>
      <c r="EI33" s="83"/>
      <c r="EJ33" s="67"/>
      <c r="EK33" s="68"/>
      <c r="EL33" s="68"/>
      <c r="EM33" s="41"/>
      <c r="EN33" s="41"/>
      <c r="EO33" s="41"/>
      <c r="EP33" s="41"/>
      <c r="EQ33" s="41"/>
      <c r="ER33" s="41"/>
      <c r="ES33" s="41"/>
      <c r="ET33" s="41"/>
      <c r="EU33" s="41"/>
      <c r="EV33" s="41"/>
      <c r="EW33" s="41"/>
      <c r="EX33" s="41"/>
      <c r="EY33" s="66"/>
      <c r="EZ33" s="66"/>
      <c r="FA33" s="66"/>
      <c r="FB33" s="41"/>
      <c r="FC33" s="41"/>
      <c r="FD33" s="41"/>
      <c r="FE33" s="41"/>
      <c r="FF33" s="41"/>
      <c r="FG33" s="41"/>
      <c r="FH33" s="66"/>
      <c r="FI33" s="79"/>
      <c r="FJ33" s="79"/>
      <c r="FK33" s="41"/>
      <c r="FL33" s="41"/>
      <c r="FM33" s="41"/>
      <c r="FN33" s="41"/>
      <c r="FO33" s="41"/>
      <c r="FP33" s="41"/>
      <c r="FQ33" s="41"/>
      <c r="FR33" s="41"/>
      <c r="FS33" s="41"/>
    </row>
  </sheetData>
  <mergeCells count="235">
    <mergeCell ref="K33:M33"/>
    <mergeCell ref="FE4:FG6"/>
    <mergeCell ref="FE7:FG7"/>
    <mergeCell ref="FE8:FG8"/>
    <mergeCell ref="FH4:FJ4"/>
    <mergeCell ref="FH5:FJ5"/>
    <mergeCell ref="FH6:FJ6"/>
    <mergeCell ref="FH7:FJ7"/>
    <mergeCell ref="FH8:FJ8"/>
    <mergeCell ref="FH33:FJ33"/>
    <mergeCell ref="DO7:DQ7"/>
    <mergeCell ref="DO8:DQ8"/>
    <mergeCell ref="DR33:DT33"/>
    <mergeCell ref="EG4:EI6"/>
    <mergeCell ref="EG7:EI7"/>
    <mergeCell ref="EG8:EI8"/>
    <mergeCell ref="EJ33:EL33"/>
    <mergeCell ref="EG33:EI33"/>
    <mergeCell ref="ES4:EX6"/>
    <mergeCell ref="EV7:EX7"/>
    <mergeCell ref="EV8:EX8"/>
    <mergeCell ref="ED6:EF6"/>
    <mergeCell ref="EJ6:EL6"/>
    <mergeCell ref="EP5:ER5"/>
    <mergeCell ref="DI7:DK7"/>
    <mergeCell ref="DI33:DK33"/>
    <mergeCell ref="CW8:CY8"/>
    <mergeCell ref="DR8:DT8"/>
    <mergeCell ref="DU8:DW8"/>
    <mergeCell ref="EA4:ED4"/>
    <mergeCell ref="DR6:DT6"/>
    <mergeCell ref="DR5:DT5"/>
    <mergeCell ref="DO4:DQ6"/>
    <mergeCell ref="FQ5:FS8"/>
    <mergeCell ref="FN5:FP8"/>
    <mergeCell ref="FN4:FS4"/>
    <mergeCell ref="FK4:FM8"/>
    <mergeCell ref="EY6:FA6"/>
    <mergeCell ref="EY7:FA7"/>
    <mergeCell ref="EA5:EF5"/>
    <mergeCell ref="EJ5:EL5"/>
    <mergeCell ref="EP6:ER6"/>
    <mergeCell ref="EM4:EO6"/>
    <mergeCell ref="EY4:FD4"/>
    <mergeCell ref="EP7:ER7"/>
    <mergeCell ref="ES7:EU7"/>
    <mergeCell ref="EA8:EC8"/>
    <mergeCell ref="ED8:EF8"/>
    <mergeCell ref="EJ8:EL8"/>
    <mergeCell ref="EM8:EO8"/>
    <mergeCell ref="EP8:ER8"/>
    <mergeCell ref="ES8:EU8"/>
    <mergeCell ref="EA6:EC6"/>
    <mergeCell ref="EY8:FA8"/>
    <mergeCell ref="EY5:FB5"/>
    <mergeCell ref="DI8:DK8"/>
    <mergeCell ref="DL8:DN8"/>
    <mergeCell ref="CB7:CD7"/>
    <mergeCell ref="BS33:BU33"/>
    <mergeCell ref="BV33:CJ33"/>
    <mergeCell ref="CQ6:CS6"/>
    <mergeCell ref="AL8:AN8"/>
    <mergeCell ref="EJ4:EL4"/>
    <mergeCell ref="EP4:ER4"/>
    <mergeCell ref="EA33:EC33"/>
    <mergeCell ref="CQ33:CS33"/>
    <mergeCell ref="CN33:CP33"/>
    <mergeCell ref="DF6:DH6"/>
    <mergeCell ref="DF7:DH7"/>
    <mergeCell ref="DF8:DH8"/>
    <mergeCell ref="DF33:DH33"/>
    <mergeCell ref="DL33:DN33"/>
    <mergeCell ref="CW33:CY33"/>
    <mergeCell ref="CZ6:DB6"/>
    <mergeCell ref="CN4:CP6"/>
    <mergeCell ref="DL6:DN6"/>
    <mergeCell ref="CT4:CY6"/>
    <mergeCell ref="CN8:CP8"/>
    <mergeCell ref="CT8:CV8"/>
    <mergeCell ref="DU4:DX6"/>
    <mergeCell ref="DF4:DL4"/>
    <mergeCell ref="CZ5:DC5"/>
    <mergeCell ref="CQ4:CS4"/>
    <mergeCell ref="Q33:S33"/>
    <mergeCell ref="W33:Y33"/>
    <mergeCell ref="Z33:AB33"/>
    <mergeCell ref="AO33:AQ33"/>
    <mergeCell ref="AL33:AN33"/>
    <mergeCell ref="AU33:AW33"/>
    <mergeCell ref="AR33:AT33"/>
    <mergeCell ref="BM33:BO33"/>
    <mergeCell ref="BS4:CG4"/>
    <mergeCell ref="CH4:CM4"/>
    <mergeCell ref="AU8:AW8"/>
    <mergeCell ref="Q6:S6"/>
    <mergeCell ref="T6:V6"/>
    <mergeCell ref="Q5:S5"/>
    <mergeCell ref="CQ5:CS5"/>
    <mergeCell ref="DC33:DE33"/>
    <mergeCell ref="CZ33:DB33"/>
    <mergeCell ref="T33:V33"/>
    <mergeCell ref="CZ8:DB8"/>
    <mergeCell ref="DI6:DK6"/>
    <mergeCell ref="AU7:AW7"/>
    <mergeCell ref="AX7:AZ7"/>
    <mergeCell ref="CH5:CJ5"/>
    <mergeCell ref="EY33:FA33"/>
    <mergeCell ref="AX6:BA6"/>
    <mergeCell ref="EA7:EC7"/>
    <mergeCell ref="ED7:EF7"/>
    <mergeCell ref="EJ7:EL7"/>
    <mergeCell ref="EM7:EO7"/>
    <mergeCell ref="CH7:CJ7"/>
    <mergeCell ref="CH8:CJ8"/>
    <mergeCell ref="CK6:CM6"/>
    <mergeCell ref="DL7:DN7"/>
    <mergeCell ref="CK33:CM33"/>
    <mergeCell ref="BG8:BI8"/>
    <mergeCell ref="BJ8:BL8"/>
    <mergeCell ref="BM8:BO8"/>
    <mergeCell ref="BP8:BR8"/>
    <mergeCell ref="BS8:BU8"/>
    <mergeCell ref="BS7:BU7"/>
    <mergeCell ref="BV7:BX7"/>
    <mergeCell ref="BY7:CA7"/>
    <mergeCell ref="DU7:DW7"/>
    <mergeCell ref="CN7:CP7"/>
    <mergeCell ref="AI8:AK8"/>
    <mergeCell ref="CK8:CM8"/>
    <mergeCell ref="CT7:CV7"/>
    <mergeCell ref="Q7:S7"/>
    <mergeCell ref="T7:V7"/>
    <mergeCell ref="W7:Y7"/>
    <mergeCell ref="AI7:AK7"/>
    <mergeCell ref="W1:Y1"/>
    <mergeCell ref="CK5:CM5"/>
    <mergeCell ref="AU6:AW6"/>
    <mergeCell ref="BS6:BU6"/>
    <mergeCell ref="BV6:BX6"/>
    <mergeCell ref="CK7:CM7"/>
    <mergeCell ref="BM5:BO5"/>
    <mergeCell ref="BY6:CA6"/>
    <mergeCell ref="CB6:CD6"/>
    <mergeCell ref="CE6:CG6"/>
    <mergeCell ref="BS5:BU5"/>
    <mergeCell ref="CH6:CJ6"/>
    <mergeCell ref="AL7:AN7"/>
    <mergeCell ref="Z5:AB5"/>
    <mergeCell ref="W6:Y6"/>
    <mergeCell ref="Z6:AB6"/>
    <mergeCell ref="AC4:AH6"/>
    <mergeCell ref="BY8:CA8"/>
    <mergeCell ref="CB8:CD8"/>
    <mergeCell ref="CW7:CY7"/>
    <mergeCell ref="CZ7:DB7"/>
    <mergeCell ref="CE8:CG8"/>
    <mergeCell ref="BG7:BI7"/>
    <mergeCell ref="BJ7:BL7"/>
    <mergeCell ref="BM7:BO7"/>
    <mergeCell ref="BP7:BR7"/>
    <mergeCell ref="CQ7:CS7"/>
    <mergeCell ref="CQ8:CS8"/>
    <mergeCell ref="CE7:CG7"/>
    <mergeCell ref="BV8:BX8"/>
    <mergeCell ref="B31:G31"/>
    <mergeCell ref="B26:G26"/>
    <mergeCell ref="B27:G27"/>
    <mergeCell ref="B28:G28"/>
    <mergeCell ref="B29:G29"/>
    <mergeCell ref="Z7:AB7"/>
    <mergeCell ref="AC7:AE7"/>
    <mergeCell ref="AF7:AH7"/>
    <mergeCell ref="N8:P8"/>
    <mergeCell ref="Q8:S8"/>
    <mergeCell ref="T8:V8"/>
    <mergeCell ref="W8:Y8"/>
    <mergeCell ref="B14:G14"/>
    <mergeCell ref="B15:G15"/>
    <mergeCell ref="B16:G16"/>
    <mergeCell ref="B17:G17"/>
    <mergeCell ref="B18:G18"/>
    <mergeCell ref="B19:G19"/>
    <mergeCell ref="B25:G25"/>
    <mergeCell ref="B20:G20"/>
    <mergeCell ref="B30:G30"/>
    <mergeCell ref="Z8:AB8"/>
    <mergeCell ref="AC8:AE8"/>
    <mergeCell ref="AF8:AH8"/>
    <mergeCell ref="A4:A9"/>
    <mergeCell ref="B4:B9"/>
    <mergeCell ref="BG4:BI4"/>
    <mergeCell ref="BM4:BO4"/>
    <mergeCell ref="DR4:DT4"/>
    <mergeCell ref="B24:G24"/>
    <mergeCell ref="B10:G10"/>
    <mergeCell ref="K4:M4"/>
    <mergeCell ref="B11:G11"/>
    <mergeCell ref="B12:G12"/>
    <mergeCell ref="B13:G13"/>
    <mergeCell ref="H7:J7"/>
    <mergeCell ref="K7:M7"/>
    <mergeCell ref="H8:J8"/>
    <mergeCell ref="K8:M8"/>
    <mergeCell ref="K6:M6"/>
    <mergeCell ref="H4:J6"/>
    <mergeCell ref="DR7:DT7"/>
    <mergeCell ref="B21:G21"/>
    <mergeCell ref="B22:G22"/>
    <mergeCell ref="B23:G23"/>
    <mergeCell ref="N7:P7"/>
    <mergeCell ref="AX8:AZ8"/>
    <mergeCell ref="CZ4:DC4"/>
    <mergeCell ref="DF5:DL5"/>
    <mergeCell ref="T5:V5"/>
    <mergeCell ref="W5:Y5"/>
    <mergeCell ref="H2:V2"/>
    <mergeCell ref="T1:V1"/>
    <mergeCell ref="Q4:V4"/>
    <mergeCell ref="W4:AB4"/>
    <mergeCell ref="AI4:AO4"/>
    <mergeCell ref="AR4:BA4"/>
    <mergeCell ref="K5:M5"/>
    <mergeCell ref="BG5:BI5"/>
    <mergeCell ref="N4:P6"/>
    <mergeCell ref="BJ4:BL6"/>
    <mergeCell ref="BP4:BR6"/>
    <mergeCell ref="BM6:BO6"/>
    <mergeCell ref="BG6:BI6"/>
    <mergeCell ref="BD4:BD6"/>
    <mergeCell ref="AX5:BA5"/>
    <mergeCell ref="AR5:AW5"/>
    <mergeCell ref="BV5:CG5"/>
    <mergeCell ref="AI6:AK6"/>
    <mergeCell ref="AL6:AN6"/>
    <mergeCell ref="AI5:AO5"/>
  </mergeCells>
  <pageMargins left="0.19685039370078741" right="0" top="0.19685039370078741" bottom="0" header="0" footer="0"/>
  <pageSetup paperSize="9" scale="67" firstPageNumber="1319" fitToHeight="0" orientation="landscape" useFirstPageNumber="1" r:id="rId1"/>
  <headerFooter alignWithMargins="0">
    <oddFooter>&amp;R&amp;"Times New Roman,обычный"&amp;P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Субвенции на 2018 год</vt:lpstr>
      <vt:lpstr>'Субвенции на 2018 год'!Заголовки_для_печати</vt:lpstr>
      <vt:lpstr>'Субвенции на 2018 год'!Область_печати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Тебенькова Оксана Викторовна</dc:creator>
  <cp:lastModifiedBy>Смирных Елена Валентиновна</cp:lastModifiedBy>
  <cp:lastPrinted>2018-10-11T14:15:55Z</cp:lastPrinted>
  <dcterms:created xsi:type="dcterms:W3CDTF">2017-10-17T13:46:01Z</dcterms:created>
  <dcterms:modified xsi:type="dcterms:W3CDTF">2018-10-11T14:16:01Z</dcterms:modified>
</cp:coreProperties>
</file>